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285" windowWidth="15120" windowHeight="783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Лист1!$A$1:$S$59</definedName>
  </definedNames>
  <calcPr calcId="145621"/>
</workbook>
</file>

<file path=xl/calcChain.xml><?xml version="1.0" encoding="utf-8"?>
<calcChain xmlns="http://schemas.openxmlformats.org/spreadsheetml/2006/main">
  <c r="K41" i="1" l="1"/>
  <c r="G41" i="1"/>
  <c r="J41" i="1"/>
  <c r="I41" i="1"/>
  <c r="H41" i="1"/>
  <c r="K30" i="1" l="1"/>
  <c r="F30" i="1"/>
  <c r="H30" i="1"/>
  <c r="G30" i="1"/>
  <c r="I30" i="1"/>
  <c r="D41" i="1" l="1"/>
  <c r="E41" i="1"/>
  <c r="F41" i="1"/>
  <c r="L41" i="1"/>
  <c r="M41" i="1"/>
  <c r="N41" i="1"/>
  <c r="O41" i="1"/>
  <c r="P41" i="1"/>
  <c r="C41" i="1"/>
  <c r="C36" i="1"/>
  <c r="P36" i="1"/>
  <c r="O36" i="1"/>
  <c r="N36" i="1"/>
  <c r="M36" i="1"/>
  <c r="L36" i="1"/>
  <c r="G36" i="1"/>
  <c r="K36" i="1"/>
  <c r="J36" i="1"/>
  <c r="E36" i="1"/>
  <c r="I36" i="1"/>
  <c r="H36" i="1"/>
  <c r="F36" i="1"/>
  <c r="F27" i="1"/>
  <c r="E27" i="1"/>
  <c r="C24" i="1"/>
  <c r="C27" i="1"/>
  <c r="Q42" i="1"/>
  <c r="R42" i="1"/>
  <c r="R38" i="1"/>
  <c r="R37" i="1"/>
  <c r="R33" i="1"/>
  <c r="Q38" i="1" l="1"/>
  <c r="Q37" i="1"/>
  <c r="R19" i="1"/>
  <c r="Q20" i="1" l="1"/>
  <c r="Q19" i="1"/>
  <c r="Q18" i="1"/>
  <c r="P30" i="1" l="1"/>
  <c r="O30" i="1"/>
  <c r="N30" i="1"/>
  <c r="M30" i="1"/>
  <c r="L30" i="1"/>
  <c r="J30" i="1"/>
  <c r="E30" i="1"/>
  <c r="D30" i="1"/>
  <c r="C30" i="1"/>
  <c r="R31" i="1"/>
  <c r="Q31" i="1"/>
  <c r="D48" i="1" l="1"/>
  <c r="E48" i="1"/>
  <c r="F48" i="1"/>
  <c r="G48" i="1"/>
  <c r="H48" i="1"/>
  <c r="I48" i="1"/>
  <c r="J48" i="1"/>
  <c r="K48" i="1"/>
  <c r="L48" i="1"/>
  <c r="M48" i="1"/>
  <c r="N48" i="1"/>
  <c r="O48" i="1"/>
  <c r="P48" i="1"/>
  <c r="C48" i="1"/>
  <c r="D43" i="1"/>
  <c r="E43" i="1"/>
  <c r="F43" i="1"/>
  <c r="G43" i="1"/>
  <c r="H43" i="1"/>
  <c r="I43" i="1"/>
  <c r="I56" i="1" s="1"/>
  <c r="J43" i="1"/>
  <c r="K43" i="1"/>
  <c r="L43" i="1"/>
  <c r="M43" i="1"/>
  <c r="N43" i="1"/>
  <c r="O43" i="1"/>
  <c r="O56" i="1" s="1"/>
  <c r="P43" i="1"/>
  <c r="C43" i="1"/>
  <c r="D39" i="1"/>
  <c r="D55" i="1" s="1"/>
  <c r="E55" i="1"/>
  <c r="F55" i="1"/>
  <c r="G55" i="1"/>
  <c r="H55" i="1"/>
  <c r="I39" i="1"/>
  <c r="J39" i="1"/>
  <c r="J55" i="1" s="1"/>
  <c r="K39" i="1"/>
  <c r="K55" i="1" s="1"/>
  <c r="L39" i="1"/>
  <c r="L55" i="1" s="1"/>
  <c r="M55" i="1"/>
  <c r="N55" i="1"/>
  <c r="O39" i="1"/>
  <c r="O55" i="1" s="1"/>
  <c r="P39" i="1"/>
  <c r="P55" i="1" s="1"/>
  <c r="C55" i="1"/>
  <c r="D36" i="1"/>
  <c r="D53" i="1" s="1"/>
  <c r="E53" i="1"/>
  <c r="F53" i="1"/>
  <c r="G53" i="1"/>
  <c r="H53" i="1"/>
  <c r="I53" i="1"/>
  <c r="J53" i="1"/>
  <c r="K53" i="1"/>
  <c r="L53" i="1"/>
  <c r="M53" i="1"/>
  <c r="N53" i="1"/>
  <c r="O53" i="1"/>
  <c r="P53" i="1"/>
  <c r="C53" i="1"/>
  <c r="D34" i="1"/>
  <c r="E34" i="1"/>
  <c r="F34" i="1"/>
  <c r="G34" i="1"/>
  <c r="H34" i="1"/>
  <c r="I34" i="1"/>
  <c r="J34" i="1"/>
  <c r="K34" i="1"/>
  <c r="L34" i="1"/>
  <c r="M34" i="1"/>
  <c r="N34" i="1"/>
  <c r="O34" i="1"/>
  <c r="P34" i="1"/>
  <c r="C34" i="1"/>
  <c r="D32" i="1"/>
  <c r="E32" i="1"/>
  <c r="F32" i="1"/>
  <c r="G32" i="1"/>
  <c r="H32" i="1"/>
  <c r="I32" i="1"/>
  <c r="J32" i="1"/>
  <c r="K32" i="1"/>
  <c r="L32" i="1"/>
  <c r="M32" i="1"/>
  <c r="N32" i="1"/>
  <c r="O32" i="1"/>
  <c r="P32" i="1"/>
  <c r="C32" i="1"/>
  <c r="C52" i="1" s="1"/>
  <c r="D27" i="1"/>
  <c r="G27" i="1"/>
  <c r="H27" i="1"/>
  <c r="I27" i="1"/>
  <c r="I52" i="1" s="1"/>
  <c r="J27" i="1"/>
  <c r="K27" i="1"/>
  <c r="L27" i="1"/>
  <c r="M27" i="1"/>
  <c r="N27" i="1"/>
  <c r="O27" i="1"/>
  <c r="P27" i="1"/>
  <c r="D24" i="1"/>
  <c r="D52" i="1" s="1"/>
  <c r="E24" i="1"/>
  <c r="F24" i="1"/>
  <c r="F52" i="1" s="1"/>
  <c r="G24" i="1"/>
  <c r="H24" i="1"/>
  <c r="I24" i="1"/>
  <c r="J24" i="1"/>
  <c r="K24" i="1"/>
  <c r="L24" i="1"/>
  <c r="L52" i="1" s="1"/>
  <c r="M24" i="1"/>
  <c r="N24" i="1"/>
  <c r="O24" i="1"/>
  <c r="P24" i="1"/>
  <c r="D21" i="1"/>
  <c r="E21" i="1"/>
  <c r="F21" i="1"/>
  <c r="G21" i="1"/>
  <c r="H21" i="1"/>
  <c r="I21" i="1"/>
  <c r="J21" i="1"/>
  <c r="K21" i="1"/>
  <c r="L21" i="1"/>
  <c r="M21" i="1"/>
  <c r="N21" i="1"/>
  <c r="O21" i="1"/>
  <c r="P21" i="1"/>
  <c r="C21" i="1"/>
  <c r="C17" i="1"/>
  <c r="D17" i="1"/>
  <c r="E17" i="1"/>
  <c r="F17" i="1"/>
  <c r="G17" i="1"/>
  <c r="H17" i="1"/>
  <c r="I17" i="1"/>
  <c r="J17" i="1"/>
  <c r="K17" i="1"/>
  <c r="L17" i="1"/>
  <c r="M17" i="1"/>
  <c r="N17" i="1"/>
  <c r="O17" i="1"/>
  <c r="P17" i="1"/>
  <c r="D15" i="1"/>
  <c r="E15" i="1"/>
  <c r="F15" i="1"/>
  <c r="G15" i="1"/>
  <c r="H15" i="1"/>
  <c r="I15" i="1"/>
  <c r="J15" i="1"/>
  <c r="K15" i="1"/>
  <c r="L15" i="1"/>
  <c r="M15" i="1"/>
  <c r="N15" i="1"/>
  <c r="O15" i="1"/>
  <c r="P15" i="1"/>
  <c r="D12" i="1"/>
  <c r="E12" i="1"/>
  <c r="F12" i="1"/>
  <c r="G12" i="1"/>
  <c r="H12" i="1"/>
  <c r="I12" i="1"/>
  <c r="J12" i="1"/>
  <c r="K12" i="1"/>
  <c r="L12" i="1"/>
  <c r="M12" i="1"/>
  <c r="N12" i="1"/>
  <c r="O12" i="1"/>
  <c r="P12" i="1"/>
  <c r="C12" i="1"/>
  <c r="E52" i="1" l="1"/>
  <c r="G56" i="1"/>
  <c r="F56" i="1"/>
  <c r="E56" i="1"/>
  <c r="C56" i="1"/>
  <c r="O52" i="1"/>
  <c r="P56" i="1"/>
  <c r="N56" i="1"/>
  <c r="M56" i="1"/>
  <c r="K56" i="1"/>
  <c r="J56" i="1"/>
  <c r="H56" i="1"/>
  <c r="H52" i="1"/>
  <c r="P52" i="1"/>
  <c r="K52" i="1"/>
  <c r="G52" i="1"/>
  <c r="N52" i="1"/>
  <c r="M52" i="1"/>
  <c r="J52" i="1"/>
  <c r="L56" i="1"/>
  <c r="D56" i="1"/>
  <c r="O54" i="1"/>
  <c r="M54" i="1"/>
  <c r="K54" i="1"/>
  <c r="E54" i="1"/>
  <c r="I54" i="1"/>
  <c r="G54" i="1"/>
  <c r="P54" i="1"/>
  <c r="N54" i="1"/>
  <c r="L54" i="1"/>
  <c r="J54" i="1"/>
  <c r="H54" i="1"/>
  <c r="F54" i="1"/>
  <c r="D54" i="1"/>
  <c r="R22" i="1"/>
  <c r="Q22" i="1"/>
  <c r="N51" i="1" l="1"/>
  <c r="N11" i="1" s="1"/>
  <c r="H51" i="1"/>
  <c r="H11" i="1" s="1"/>
  <c r="K51" i="1"/>
  <c r="K11" i="1" s="1"/>
  <c r="O51" i="1"/>
  <c r="O11" i="1" s="1"/>
  <c r="E51" i="1"/>
  <c r="E11" i="1" s="1"/>
  <c r="G51" i="1"/>
  <c r="G11" i="1" s="1"/>
  <c r="J51" i="1"/>
  <c r="J11" i="1" s="1"/>
  <c r="P51" i="1"/>
  <c r="P11" i="1" s="1"/>
  <c r="M51" i="1"/>
  <c r="M11" i="1" s="1"/>
  <c r="L51" i="1"/>
  <c r="L11" i="1" s="1"/>
  <c r="D51" i="1"/>
  <c r="D11" i="1" s="1"/>
  <c r="F51" i="1"/>
  <c r="F11" i="1" s="1"/>
  <c r="R53" i="1"/>
  <c r="Q53" i="1"/>
  <c r="R16" i="1"/>
  <c r="Q16" i="1"/>
  <c r="C15" i="1"/>
  <c r="C54" i="1" s="1"/>
  <c r="C51" i="1" l="1"/>
  <c r="C11" i="1" s="1"/>
  <c r="R15" i="1"/>
  <c r="Q15" i="1"/>
  <c r="Q36" i="1"/>
  <c r="R36" i="1"/>
  <c r="R35" i="1"/>
  <c r="Q35" i="1"/>
  <c r="Q33" i="1"/>
  <c r="Q34" i="1" l="1"/>
  <c r="R34" i="1"/>
  <c r="R28" i="1" l="1"/>
  <c r="Q28" i="1"/>
  <c r="R26" i="1"/>
  <c r="Q26" i="1"/>
  <c r="R23" i="1"/>
  <c r="Q23" i="1"/>
  <c r="R29" i="1" l="1"/>
  <c r="Q29" i="1"/>
  <c r="Q30" i="1" l="1"/>
  <c r="R30" i="1"/>
  <c r="Q41" i="1"/>
  <c r="Q21" i="1" l="1"/>
  <c r="R21" i="1" l="1"/>
  <c r="R27" i="1"/>
  <c r="Q27" i="1"/>
  <c r="Q13" i="1"/>
  <c r="R13" i="1"/>
  <c r="Q14" i="1"/>
  <c r="R14" i="1"/>
  <c r="R18" i="1"/>
  <c r="R20" i="1"/>
  <c r="Q25" i="1"/>
  <c r="R25" i="1"/>
  <c r="Q40" i="1"/>
  <c r="R40" i="1"/>
  <c r="Q44" i="1"/>
  <c r="R44" i="1"/>
  <c r="Q45" i="1"/>
  <c r="R45" i="1"/>
  <c r="Q46" i="1"/>
  <c r="R46" i="1"/>
  <c r="Q47" i="1"/>
  <c r="R47" i="1"/>
  <c r="Q49" i="1"/>
  <c r="R49" i="1"/>
  <c r="Q50" i="1"/>
  <c r="R50" i="1"/>
  <c r="Q11" i="1" l="1"/>
  <c r="Q54" i="1"/>
  <c r="Q56" i="1"/>
  <c r="Q52" i="1"/>
  <c r="Q39" i="1"/>
  <c r="R39" i="1"/>
  <c r="R52" i="1"/>
  <c r="R32" i="1"/>
  <c r="Q32" i="1"/>
  <c r="R48" i="1"/>
  <c r="Q48" i="1"/>
  <c r="R43" i="1"/>
  <c r="Q43" i="1"/>
  <c r="Q24" i="1"/>
  <c r="Q12" i="1"/>
  <c r="Q17" i="1"/>
  <c r="R24" i="1"/>
  <c r="R17" i="1"/>
  <c r="R12" i="1"/>
  <c r="Q55" i="1" l="1"/>
  <c r="R56" i="1"/>
  <c r="R54" i="1"/>
  <c r="Q51" i="1" l="1"/>
  <c r="R41" i="1" l="1"/>
  <c r="I55" i="1"/>
  <c r="R55" i="1" s="1"/>
  <c r="I51" i="1"/>
  <c r="I11" i="1" s="1"/>
  <c r="R11" i="1" s="1"/>
  <c r="R51" i="1" l="1"/>
</calcChain>
</file>

<file path=xl/sharedStrings.xml><?xml version="1.0" encoding="utf-8"?>
<sst xmlns="http://schemas.openxmlformats.org/spreadsheetml/2006/main" count="78" uniqueCount="52">
  <si>
    <t>Форма обучения - очная</t>
  </si>
  <si>
    <t>Факультет (направление, специальность, курс))</t>
  </si>
  <si>
    <t>Всего студентов на начало сессии</t>
  </si>
  <si>
    <t>В т.ч. в акад. отпуске</t>
  </si>
  <si>
    <t>Обязаны сдавать экзамены</t>
  </si>
  <si>
    <t>Всего допущено к экзаменам</t>
  </si>
  <si>
    <t>Не явились</t>
  </si>
  <si>
    <t>Сдали</t>
  </si>
  <si>
    <t>Всего</t>
  </si>
  <si>
    <t>Одна</t>
  </si>
  <si>
    <t>Две</t>
  </si>
  <si>
    <t>Три</t>
  </si>
  <si>
    <t>чел.</t>
  </si>
  <si>
    <t>Курс 1</t>
  </si>
  <si>
    <t>Курс 2</t>
  </si>
  <si>
    <t>Курс 3</t>
  </si>
  <si>
    <t>Курс 4</t>
  </si>
  <si>
    <t>Абсолютная успеваемость гр7/гр4</t>
  </si>
  <si>
    <t>по всем предметам Учебного плана</t>
  </si>
  <si>
    <t>только на отлично</t>
  </si>
  <si>
    <t xml:space="preserve"> только на хорошо и отлично</t>
  </si>
  <si>
    <t xml:space="preserve"> на смешанные оценки</t>
  </si>
  <si>
    <t>только на удовлетв.</t>
  </si>
  <si>
    <t>Качество знаний (гр8+гр9) / гр5</t>
  </si>
  <si>
    <t>Всего по отделению СПО</t>
  </si>
  <si>
    <t>Автотранспорта</t>
  </si>
  <si>
    <t>Энергетики</t>
  </si>
  <si>
    <t>Программирования</t>
  </si>
  <si>
    <t>Пожарная безопасность</t>
  </si>
  <si>
    <t>35.02.08 Электрификация и автоматизация сельского хозяйства</t>
  </si>
  <si>
    <t>13.02.03 Электрические станции, сети и системы</t>
  </si>
  <si>
    <t>13.02.03 Электрические станции, сети и системы (11 кл)</t>
  </si>
  <si>
    <t>35.02.16 Эксплуатация и ремонт сельскохозяйственной техники и оборудования</t>
  </si>
  <si>
    <t>23.02.07 Техническое обслуживание и ремонт двигателей, систем и агрегатов атомобилей</t>
  </si>
  <si>
    <t>23.02.01 Организация перевозок и управление на транспорте (по видам)</t>
  </si>
  <si>
    <t>09.02.03 Программирование в компьютерных системах</t>
  </si>
  <si>
    <t>20.02.04 Пожарная безопасность</t>
  </si>
  <si>
    <t>20.02.04 Пожарная безопасность (11 кл)</t>
  </si>
  <si>
    <t>Арзамасский филиал ННГУ</t>
  </si>
  <si>
    <t>23.02.07 Техническое обслуживание и ремонт двигателей, систем и агрегатов атомобилей (11 кл)</t>
  </si>
  <si>
    <t>23.02.01 Организация перевозок и управление на транспорте (по видам) (11кл)</t>
  </si>
  <si>
    <t>44.02.02 Преподавание в начальных классах</t>
  </si>
  <si>
    <t>35.02.08 Электрификация и автоматизация сельского хозяйства (11 кл)</t>
  </si>
  <si>
    <t xml:space="preserve"> Курс 2</t>
  </si>
  <si>
    <t>Преподавание</t>
  </si>
  <si>
    <t xml:space="preserve"> Курс 3</t>
  </si>
  <si>
    <t>2 курс</t>
  </si>
  <si>
    <t>09.02.07 Информационные системы и программирование</t>
  </si>
  <si>
    <t>Имеют академические задолжности</t>
  </si>
  <si>
    <t>По отделению</t>
  </si>
  <si>
    <t>Результаты летней экзаменационной сессии 2023/2024 учебного года</t>
  </si>
  <si>
    <t>После ликвидации академической задолженности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</si>
</sst>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2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12"/>
      <name val="Arial"/>
      <family val="2"/>
      <charset val="204"/>
    </font>
    <font>
      <sz val="10"/>
      <name val="Arial"/>
      <family val="2"/>
      <charset val="204"/>
    </font>
    <font>
      <b/>
      <i/>
      <sz val="10"/>
      <name val="Arial"/>
      <family val="2"/>
      <charset val="204"/>
    </font>
    <font>
      <b/>
      <i/>
      <sz val="11"/>
      <name val="Arial"/>
      <family val="2"/>
      <charset val="204"/>
    </font>
    <font>
      <sz val="8"/>
      <name val="Calibri"/>
      <family val="2"/>
      <charset val="204"/>
    </font>
    <font>
      <sz val="12"/>
      <color indexed="8"/>
      <name val="Calibri"/>
      <family val="2"/>
      <charset val="204"/>
    </font>
    <font>
      <b/>
      <sz val="12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sz val="11"/>
      <color indexed="30"/>
      <name val="Calibri"/>
      <family val="2"/>
      <charset val="204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11"/>
      <name val="Calibri"/>
      <family val="2"/>
      <charset val="204"/>
    </font>
    <font>
      <b/>
      <sz val="1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966FF"/>
        <bgColor indexed="64"/>
      </patternFill>
    </fill>
    <fill>
      <patternFill patternType="solid">
        <fgColor rgb="FF28F83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>
      <alignment horizontal="left"/>
    </xf>
  </cellStyleXfs>
  <cellXfs count="109">
    <xf numFmtId="0" fontId="0" fillId="0" borderId="0" xfId="0"/>
    <xf numFmtId="0" fontId="2" fillId="0" borderId="0" xfId="1" applyFont="1" applyAlignment="1">
      <alignment horizontal="center"/>
    </xf>
    <xf numFmtId="0" fontId="1" fillId="0" borderId="0" xfId="1" applyAlignment="1"/>
    <xf numFmtId="0" fontId="4" fillId="0" borderId="0" xfId="1" applyFont="1" applyAlignment="1"/>
    <xf numFmtId="0" fontId="5" fillId="0" borderId="0" xfId="1" applyFont="1" applyAlignment="1">
      <alignment horizontal="center"/>
    </xf>
    <xf numFmtId="2" fontId="5" fillId="0" borderId="0" xfId="1" applyNumberFormat="1" applyFont="1" applyAlignment="1">
      <alignment horizontal="center"/>
    </xf>
    <xf numFmtId="164" fontId="7" fillId="0" borderId="0" xfId="0" applyNumberFormat="1" applyFont="1" applyBorder="1" applyAlignment="1">
      <alignment horizontal="center"/>
    </xf>
    <xf numFmtId="0" fontId="0" fillId="0" borderId="0" xfId="0" applyBorder="1"/>
    <xf numFmtId="0" fontId="0" fillId="0" borderId="0" xfId="0" applyFill="1"/>
    <xf numFmtId="0" fontId="0" fillId="2" borderId="0" xfId="0" applyFill="1"/>
    <xf numFmtId="164" fontId="7" fillId="0" borderId="0" xfId="0" applyNumberFormat="1" applyFont="1" applyFill="1" applyBorder="1" applyAlignment="1">
      <alignment horizontal="center"/>
    </xf>
    <xf numFmtId="0" fontId="0" fillId="3" borderId="0" xfId="0" applyFill="1"/>
    <xf numFmtId="0" fontId="0" fillId="4" borderId="0" xfId="0" applyFill="1"/>
    <xf numFmtId="0" fontId="0" fillId="5" borderId="0" xfId="0" applyFill="1"/>
    <xf numFmtId="0" fontId="9" fillId="3" borderId="0" xfId="0" applyFont="1" applyFill="1"/>
    <xf numFmtId="0" fontId="9" fillId="4" borderId="0" xfId="0" applyFont="1" applyFill="1"/>
    <xf numFmtId="0" fontId="10" fillId="2" borderId="0" xfId="0" applyFont="1" applyFill="1"/>
    <xf numFmtId="0" fontId="10" fillId="5" borderId="0" xfId="0" applyFont="1" applyFill="1"/>
    <xf numFmtId="0" fontId="9" fillId="0" borderId="0" xfId="0" applyFont="1" applyFill="1"/>
    <xf numFmtId="0" fontId="10" fillId="0" borderId="0" xfId="0" applyFont="1" applyFill="1"/>
    <xf numFmtId="0" fontId="12" fillId="0" borderId="1" xfId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wrapText="1"/>
    </xf>
    <xf numFmtId="0" fontId="11" fillId="7" borderId="2" xfId="1" applyFont="1" applyFill="1" applyBorder="1" applyAlignment="1">
      <alignment horizontal="center" wrapText="1"/>
    </xf>
    <xf numFmtId="0" fontId="11" fillId="2" borderId="2" xfId="1" applyFont="1" applyFill="1" applyBorder="1" applyAlignment="1">
      <alignment horizontal="center" wrapText="1"/>
    </xf>
    <xf numFmtId="0" fontId="11" fillId="3" borderId="2" xfId="1" applyFont="1" applyFill="1" applyBorder="1" applyAlignment="1">
      <alignment horizontal="center" wrapText="1"/>
    </xf>
    <xf numFmtId="0" fontId="11" fillId="4" borderId="2" xfId="1" applyFont="1" applyFill="1" applyBorder="1" applyAlignment="1">
      <alignment horizontal="center" wrapText="1"/>
    </xf>
    <xf numFmtId="0" fontId="12" fillId="0" borderId="1" xfId="1" applyFont="1" applyBorder="1" applyAlignment="1">
      <alignment horizontal="center" vertical="center"/>
    </xf>
    <xf numFmtId="0" fontId="8" fillId="0" borderId="1" xfId="1" applyFont="1" applyFill="1" applyBorder="1" applyAlignment="1">
      <alignment horizontal="center" wrapText="1"/>
    </xf>
    <xf numFmtId="0" fontId="8" fillId="0" borderId="2" xfId="0" applyFont="1" applyFill="1" applyBorder="1" applyAlignment="1">
      <alignment horizontal="left" wrapText="1"/>
    </xf>
    <xf numFmtId="0" fontId="12" fillId="0" borderId="1" xfId="1" applyFont="1" applyBorder="1" applyAlignment="1">
      <alignment horizontal="center"/>
    </xf>
    <xf numFmtId="0" fontId="8" fillId="7" borderId="2" xfId="1" applyFont="1" applyFill="1" applyBorder="1" applyAlignment="1">
      <alignment horizontal="center" wrapText="1"/>
    </xf>
    <xf numFmtId="0" fontId="15" fillId="0" borderId="0" xfId="0" applyFont="1" applyFill="1"/>
    <xf numFmtId="0" fontId="15" fillId="5" borderId="0" xfId="0" applyFont="1" applyFill="1"/>
    <xf numFmtId="0" fontId="8" fillId="7" borderId="1" xfId="1" applyFont="1" applyFill="1" applyBorder="1" applyAlignment="1">
      <alignment horizontal="center" wrapText="1"/>
    </xf>
    <xf numFmtId="0" fontId="16" fillId="0" borderId="0" xfId="0" applyFont="1" applyFill="1"/>
    <xf numFmtId="0" fontId="16" fillId="5" borderId="0" xfId="0" applyFont="1" applyFill="1"/>
    <xf numFmtId="0" fontId="8" fillId="2" borderId="1" xfId="1" applyFont="1" applyFill="1" applyBorder="1" applyAlignment="1">
      <alignment horizontal="center" wrapText="1"/>
    </xf>
    <xf numFmtId="0" fontId="15" fillId="2" borderId="0" xfId="0" applyFont="1" applyFill="1"/>
    <xf numFmtId="0" fontId="8" fillId="3" borderId="1" xfId="1" applyFont="1" applyFill="1" applyBorder="1" applyAlignment="1">
      <alignment horizontal="center" wrapText="1"/>
    </xf>
    <xf numFmtId="0" fontId="15" fillId="3" borderId="0" xfId="0" applyFont="1" applyFill="1"/>
    <xf numFmtId="0" fontId="8" fillId="4" borderId="1" xfId="1" applyFont="1" applyFill="1" applyBorder="1" applyAlignment="1">
      <alignment horizontal="center" wrapText="1"/>
    </xf>
    <xf numFmtId="0" fontId="15" fillId="4" borderId="0" xfId="0" applyFont="1" applyFill="1"/>
    <xf numFmtId="0" fontId="8" fillId="2" borderId="1" xfId="0" applyFont="1" applyFill="1" applyBorder="1" applyAlignment="1">
      <alignment horizontal="left" wrapText="1"/>
    </xf>
    <xf numFmtId="0" fontId="8" fillId="5" borderId="1" xfId="0" applyFont="1" applyFill="1" applyBorder="1" applyAlignment="1">
      <alignment horizontal="left" wrapText="1"/>
    </xf>
    <xf numFmtId="0" fontId="8" fillId="3" borderId="1" xfId="1" applyFont="1" applyFill="1" applyBorder="1" applyAlignment="1">
      <alignment horizontal="left" wrapText="1"/>
    </xf>
    <xf numFmtId="0" fontId="8" fillId="4" borderId="1" xfId="1" applyFont="1" applyFill="1" applyBorder="1" applyAlignment="1">
      <alignment horizontal="left" wrapText="1"/>
    </xf>
    <xf numFmtId="1" fontId="17" fillId="0" borderId="1" xfId="1" applyNumberFormat="1" applyFont="1" applyFill="1" applyBorder="1" applyAlignment="1">
      <alignment horizontal="center" vertical="center"/>
    </xf>
    <xf numFmtId="164" fontId="17" fillId="0" borderId="1" xfId="0" applyNumberFormat="1" applyFont="1" applyFill="1" applyBorder="1" applyAlignment="1">
      <alignment horizontal="center" vertical="center"/>
    </xf>
    <xf numFmtId="1" fontId="17" fillId="7" borderId="1" xfId="1" applyNumberFormat="1" applyFont="1" applyFill="1" applyBorder="1" applyAlignment="1">
      <alignment horizontal="center" vertical="center"/>
    </xf>
    <xf numFmtId="164" fontId="17" fillId="7" borderId="1" xfId="0" applyNumberFormat="1" applyFont="1" applyFill="1" applyBorder="1" applyAlignment="1">
      <alignment horizontal="center" vertical="center"/>
    </xf>
    <xf numFmtId="1" fontId="19" fillId="7" borderId="1" xfId="1" applyNumberFormat="1" applyFont="1" applyFill="1" applyBorder="1" applyAlignment="1">
      <alignment horizontal="center" vertical="center"/>
    </xf>
    <xf numFmtId="0" fontId="19" fillId="7" borderId="1" xfId="1" applyFont="1" applyFill="1" applyBorder="1" applyAlignment="1">
      <alignment horizontal="center" vertical="center"/>
    </xf>
    <xf numFmtId="164" fontId="20" fillId="7" borderId="1" xfId="0" applyNumberFormat="1" applyFont="1" applyFill="1" applyBorder="1" applyAlignment="1">
      <alignment horizontal="center" vertical="center"/>
    </xf>
    <xf numFmtId="1" fontId="17" fillId="2" borderId="1" xfId="1" applyNumberFormat="1" applyFont="1" applyFill="1" applyBorder="1" applyAlignment="1">
      <alignment horizontal="center" vertical="center"/>
    </xf>
    <xf numFmtId="164" fontId="17" fillId="2" borderId="1" xfId="0" applyNumberFormat="1" applyFont="1" applyFill="1" applyBorder="1" applyAlignment="1">
      <alignment horizontal="center" vertical="center"/>
    </xf>
    <xf numFmtId="1" fontId="19" fillId="2" borderId="1" xfId="1" applyNumberFormat="1" applyFont="1" applyFill="1" applyBorder="1" applyAlignment="1">
      <alignment horizontal="center" vertical="center"/>
    </xf>
    <xf numFmtId="1" fontId="19" fillId="6" borderId="1" xfId="1" applyNumberFormat="1" applyFont="1" applyFill="1" applyBorder="1" applyAlignment="1">
      <alignment horizontal="center" vertical="center"/>
    </xf>
    <xf numFmtId="0" fontId="19" fillId="2" borderId="1" xfId="1" applyFont="1" applyFill="1" applyBorder="1" applyAlignment="1">
      <alignment horizontal="center" vertical="center"/>
    </xf>
    <xf numFmtId="164" fontId="18" fillId="2" borderId="1" xfId="0" applyNumberFormat="1" applyFont="1" applyFill="1" applyBorder="1" applyAlignment="1">
      <alignment horizontal="center" vertical="center"/>
    </xf>
    <xf numFmtId="164" fontId="20" fillId="2" borderId="1" xfId="0" applyNumberFormat="1" applyFont="1" applyFill="1" applyBorder="1" applyAlignment="1">
      <alignment horizontal="center" vertical="center"/>
    </xf>
    <xf numFmtId="0" fontId="19" fillId="6" borderId="1" xfId="1" applyFont="1" applyFill="1" applyBorder="1" applyAlignment="1">
      <alignment horizontal="center" vertical="center"/>
    </xf>
    <xf numFmtId="164" fontId="19" fillId="2" borderId="1" xfId="0" applyNumberFormat="1" applyFont="1" applyFill="1" applyBorder="1" applyAlignment="1">
      <alignment horizontal="center" vertical="center"/>
    </xf>
    <xf numFmtId="1" fontId="17" fillId="3" borderId="1" xfId="1" applyNumberFormat="1" applyFont="1" applyFill="1" applyBorder="1" applyAlignment="1">
      <alignment horizontal="center" vertical="center"/>
    </xf>
    <xf numFmtId="164" fontId="17" fillId="3" borderId="1" xfId="0" applyNumberFormat="1" applyFont="1" applyFill="1" applyBorder="1" applyAlignment="1">
      <alignment horizontal="center" vertical="center"/>
    </xf>
    <xf numFmtId="1" fontId="19" fillId="3" borderId="1" xfId="1" applyNumberFormat="1" applyFont="1" applyFill="1" applyBorder="1" applyAlignment="1">
      <alignment horizontal="center" vertical="center"/>
    </xf>
    <xf numFmtId="0" fontId="19" fillId="3" borderId="1" xfId="1" applyFont="1" applyFill="1" applyBorder="1" applyAlignment="1">
      <alignment horizontal="center" vertical="center"/>
    </xf>
    <xf numFmtId="164" fontId="19" fillId="3" borderId="1" xfId="0" applyNumberFormat="1" applyFont="1" applyFill="1" applyBorder="1" applyAlignment="1">
      <alignment horizontal="center" vertical="center"/>
    </xf>
    <xf numFmtId="164" fontId="20" fillId="3" borderId="1" xfId="0" applyNumberFormat="1" applyFont="1" applyFill="1" applyBorder="1" applyAlignment="1">
      <alignment horizontal="center" vertical="center"/>
    </xf>
    <xf numFmtId="1" fontId="17" fillId="4" borderId="1" xfId="1" applyNumberFormat="1" applyFont="1" applyFill="1" applyBorder="1" applyAlignment="1">
      <alignment horizontal="center" vertical="center"/>
    </xf>
    <xf numFmtId="164" fontId="17" fillId="4" borderId="1" xfId="0" applyNumberFormat="1" applyFont="1" applyFill="1" applyBorder="1" applyAlignment="1">
      <alignment horizontal="center" vertical="center"/>
    </xf>
    <xf numFmtId="1" fontId="19" fillId="8" borderId="1" xfId="1" applyNumberFormat="1" applyFont="1" applyFill="1" applyBorder="1" applyAlignment="1">
      <alignment horizontal="center" vertical="center"/>
    </xf>
    <xf numFmtId="0" fontId="19" fillId="8" borderId="1" xfId="1" applyFont="1" applyFill="1" applyBorder="1" applyAlignment="1">
      <alignment horizontal="center" vertical="center"/>
    </xf>
    <xf numFmtId="0" fontId="19" fillId="4" borderId="1" xfId="1" applyFont="1" applyFill="1" applyBorder="1" applyAlignment="1">
      <alignment horizontal="center" vertical="center"/>
    </xf>
    <xf numFmtId="164" fontId="20" fillId="4" borderId="1" xfId="0" applyNumberFormat="1" applyFont="1" applyFill="1" applyBorder="1" applyAlignment="1">
      <alignment horizontal="center" vertical="center"/>
    </xf>
    <xf numFmtId="1" fontId="19" fillId="4" borderId="1" xfId="1" applyNumberFormat="1" applyFont="1" applyFill="1" applyBorder="1" applyAlignment="1">
      <alignment horizontal="center" vertical="center"/>
    </xf>
    <xf numFmtId="1" fontId="17" fillId="2" borderId="1" xfId="0" applyNumberFormat="1" applyFont="1" applyFill="1" applyBorder="1" applyAlignment="1">
      <alignment horizontal="center" vertical="center"/>
    </xf>
    <xf numFmtId="1" fontId="17" fillId="5" borderId="1" xfId="0" applyNumberFormat="1" applyFont="1" applyFill="1" applyBorder="1" applyAlignment="1">
      <alignment horizontal="center" vertical="center"/>
    </xf>
    <xf numFmtId="164" fontId="17" fillId="5" borderId="1" xfId="0" applyNumberFormat="1" applyFont="1" applyFill="1" applyBorder="1" applyAlignment="1">
      <alignment horizontal="center" vertical="center"/>
    </xf>
    <xf numFmtId="164" fontId="17" fillId="6" borderId="1" xfId="0" applyNumberFormat="1" applyFont="1" applyFill="1" applyBorder="1" applyAlignment="1">
      <alignment horizontal="center" vertical="center"/>
    </xf>
    <xf numFmtId="1" fontId="17" fillId="6" borderId="1" xfId="1" applyNumberFormat="1" applyFont="1" applyFill="1" applyBorder="1" applyAlignment="1">
      <alignment horizontal="center" vertical="center"/>
    </xf>
    <xf numFmtId="1" fontId="17" fillId="8" borderId="1" xfId="1" applyNumberFormat="1" applyFont="1" applyFill="1" applyBorder="1" applyAlignment="1">
      <alignment horizontal="center" vertical="center"/>
    </xf>
    <xf numFmtId="0" fontId="21" fillId="0" borderId="0" xfId="0" applyFont="1" applyFill="1"/>
    <xf numFmtId="0" fontId="8" fillId="10" borderId="1" xfId="1" applyFont="1" applyFill="1" applyBorder="1" applyAlignment="1">
      <alignment horizontal="center" wrapText="1"/>
    </xf>
    <xf numFmtId="1" fontId="17" fillId="10" borderId="1" xfId="1" applyNumberFormat="1" applyFont="1" applyFill="1" applyBorder="1" applyAlignment="1">
      <alignment horizontal="center" vertical="center"/>
    </xf>
    <xf numFmtId="164" fontId="18" fillId="10" borderId="1" xfId="0" applyNumberFormat="1" applyFont="1" applyFill="1" applyBorder="1" applyAlignment="1">
      <alignment horizontal="center" vertical="center"/>
    </xf>
    <xf numFmtId="164" fontId="17" fillId="10" borderId="1" xfId="0" applyNumberFormat="1" applyFont="1" applyFill="1" applyBorder="1" applyAlignment="1">
      <alignment horizontal="center" vertical="center"/>
    </xf>
    <xf numFmtId="0" fontId="11" fillId="10" borderId="2" xfId="1" applyFont="1" applyFill="1" applyBorder="1" applyAlignment="1">
      <alignment horizontal="center" wrapText="1"/>
    </xf>
    <xf numFmtId="1" fontId="19" fillId="10" borderId="1" xfId="1" applyNumberFormat="1" applyFont="1" applyFill="1" applyBorder="1" applyAlignment="1">
      <alignment horizontal="center" vertical="center"/>
    </xf>
    <xf numFmtId="0" fontId="19" fillId="10" borderId="1" xfId="1" applyFont="1" applyFill="1" applyBorder="1" applyAlignment="1">
      <alignment horizontal="center" vertical="center"/>
    </xf>
    <xf numFmtId="164" fontId="19" fillId="10" borderId="1" xfId="0" applyNumberFormat="1" applyFont="1" applyFill="1" applyBorder="1" applyAlignment="1">
      <alignment horizontal="center" vertical="center"/>
    </xf>
    <xf numFmtId="0" fontId="8" fillId="10" borderId="1" xfId="0" applyFont="1" applyFill="1" applyBorder="1" applyAlignment="1">
      <alignment horizontal="left" wrapText="1"/>
    </xf>
    <xf numFmtId="1" fontId="17" fillId="10" borderId="1" xfId="0" applyNumberFormat="1" applyFont="1" applyFill="1" applyBorder="1" applyAlignment="1">
      <alignment horizontal="center" vertical="center"/>
    </xf>
    <xf numFmtId="1" fontId="19" fillId="4" borderId="3" xfId="1" applyNumberFormat="1" applyFont="1" applyFill="1" applyBorder="1" applyAlignment="1">
      <alignment horizontal="center" vertical="center"/>
    </xf>
    <xf numFmtId="0" fontId="11" fillId="4" borderId="3" xfId="1" applyFont="1" applyFill="1" applyBorder="1" applyAlignment="1">
      <alignment horizontal="center" wrapText="1"/>
    </xf>
    <xf numFmtId="1" fontId="19" fillId="8" borderId="3" xfId="1" applyNumberFormat="1" applyFont="1" applyFill="1" applyBorder="1" applyAlignment="1">
      <alignment horizontal="center" vertical="center"/>
    </xf>
    <xf numFmtId="0" fontId="19" fillId="8" borderId="3" xfId="1" applyFont="1" applyFill="1" applyBorder="1" applyAlignment="1">
      <alignment horizontal="center" vertical="center"/>
    </xf>
    <xf numFmtId="0" fontId="19" fillId="4" borderId="3" xfId="1" applyFont="1" applyFill="1" applyBorder="1" applyAlignment="1">
      <alignment horizontal="center" vertical="center"/>
    </xf>
    <xf numFmtId="164" fontId="20" fillId="4" borderId="3" xfId="0" applyNumberFormat="1" applyFont="1" applyFill="1" applyBorder="1" applyAlignment="1">
      <alignment horizontal="center" vertical="center"/>
    </xf>
    <xf numFmtId="0" fontId="19" fillId="4" borderId="3" xfId="1" applyNumberFormat="1" applyFont="1" applyFill="1" applyBorder="1" applyAlignment="1">
      <alignment horizontal="center" vertical="center"/>
    </xf>
    <xf numFmtId="1" fontId="17" fillId="9" borderId="1" xfId="1" applyNumberFormat="1" applyFont="1" applyFill="1" applyBorder="1" applyAlignment="1">
      <alignment horizontal="center" vertical="center"/>
    </xf>
    <xf numFmtId="164" fontId="18" fillId="0" borderId="1" xfId="0" applyNumberFormat="1" applyFont="1" applyFill="1" applyBorder="1" applyAlignment="1">
      <alignment horizontal="center" vertical="center"/>
    </xf>
    <xf numFmtId="0" fontId="1" fillId="9" borderId="0" xfId="1" applyFill="1" applyAlignment="1"/>
    <xf numFmtId="0" fontId="2" fillId="0" borderId="0" xfId="1" applyFont="1" applyAlignment="1">
      <alignment horizontal="center"/>
    </xf>
    <xf numFmtId="0" fontId="3" fillId="0" borderId="0" xfId="1" applyFont="1" applyAlignment="1">
      <alignment horizontal="center"/>
    </xf>
    <xf numFmtId="0" fontId="12" fillId="0" borderId="1" xfId="1" applyFont="1" applyBorder="1" applyAlignment="1">
      <alignment horizontal="center" vertical="center"/>
    </xf>
    <xf numFmtId="0" fontId="12" fillId="0" borderId="1" xfId="1" applyFont="1" applyBorder="1" applyAlignment="1">
      <alignment horizontal="center" vertical="center" wrapText="1"/>
    </xf>
    <xf numFmtId="0" fontId="4" fillId="0" borderId="0" xfId="1" applyFont="1" applyBorder="1" applyAlignment="1">
      <alignment horizontal="center"/>
    </xf>
    <xf numFmtId="0" fontId="5" fillId="0" borderId="0" xfId="1" applyFont="1" applyAlignment="1">
      <alignment horizontal="center"/>
    </xf>
    <xf numFmtId="0" fontId="13" fillId="0" borderId="1" xfId="0" applyFont="1" applyBorder="1" applyAlignment="1">
      <alignment horizontal="center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9" defaultPivotStyle="PivotStyleLight16"/>
  <colors>
    <mruColors>
      <color rgb="FF28F83C"/>
      <color rgb="FF00FFFF"/>
      <color rgb="FF9966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61"/>
  <sheetViews>
    <sheetView tabSelected="1" view="pageBreakPreview" zoomScale="80" zoomScaleNormal="85" zoomScaleSheetLayoutView="80" workbookViewId="0">
      <pane xSplit="1" ySplit="11" topLeftCell="B12" activePane="bottomRight" state="frozen"/>
      <selection pane="topRight" activeCell="B1" sqref="B1"/>
      <selection pane="bottomLeft" activeCell="A12" sqref="A12"/>
      <selection pane="bottomRight" activeCell="S13" sqref="S13"/>
    </sheetView>
  </sheetViews>
  <sheetFormatPr defaultRowHeight="15" x14ac:dyDescent="0.25"/>
  <cols>
    <col min="1" max="1" width="3.140625" style="8" customWidth="1"/>
    <col min="2" max="2" width="47.140625" customWidth="1"/>
    <col min="3" max="3" width="8.7109375" customWidth="1"/>
    <col min="4" max="4" width="9.140625" customWidth="1"/>
    <col min="5" max="12" width="8.7109375" customWidth="1"/>
    <col min="13" max="13" width="9.7109375" customWidth="1"/>
    <col min="14" max="17" width="8.7109375" customWidth="1"/>
    <col min="18" max="18" width="9.42578125" customWidth="1"/>
    <col min="19" max="19" width="65.42578125" style="8" customWidth="1"/>
    <col min="20" max="37" width="9.140625" style="8"/>
  </cols>
  <sheetData>
    <row r="1" spans="1:37" ht="15.75" x14ac:dyDescent="0.25">
      <c r="B1" s="102" t="s">
        <v>38</v>
      </c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</row>
    <row r="2" spans="1:37" x14ac:dyDescent="0.25">
      <c r="B2" s="103" t="s">
        <v>0</v>
      </c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</row>
    <row r="3" spans="1:37" ht="15.75" x14ac:dyDescent="0.25">
      <c r="B3" s="102" t="s">
        <v>50</v>
      </c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</row>
    <row r="4" spans="1:37" ht="15.75" x14ac:dyDescent="0.25">
      <c r="B4" s="1"/>
      <c r="C4" s="107"/>
      <c r="D4" s="107"/>
      <c r="E4" s="107"/>
      <c r="F4" s="5"/>
      <c r="G4" s="107"/>
      <c r="H4" s="107"/>
      <c r="I4" s="4"/>
      <c r="J4" s="1"/>
      <c r="K4" s="1"/>
      <c r="L4" s="1"/>
      <c r="M4" s="1"/>
      <c r="N4" t="s">
        <v>51</v>
      </c>
      <c r="O4" s="1"/>
      <c r="P4" s="1"/>
    </row>
    <row r="5" spans="1:37" x14ac:dyDescent="0.25">
      <c r="B5" s="2"/>
      <c r="C5" s="106"/>
      <c r="D5" s="106"/>
      <c r="E5" s="106"/>
      <c r="F5" s="3"/>
      <c r="G5" s="106"/>
      <c r="H5" s="106"/>
      <c r="I5" s="3"/>
      <c r="J5" s="2"/>
      <c r="K5" s="2"/>
      <c r="L5" s="2"/>
      <c r="M5" s="2"/>
      <c r="N5" s="101"/>
      <c r="O5" s="2"/>
      <c r="P5" s="2"/>
    </row>
    <row r="6" spans="1:37" ht="19.5" customHeight="1" x14ac:dyDescent="0.25">
      <c r="B6" s="104" t="s">
        <v>1</v>
      </c>
      <c r="C6" s="105" t="s">
        <v>2</v>
      </c>
      <c r="D6" s="105" t="s">
        <v>3</v>
      </c>
      <c r="E6" s="105" t="s">
        <v>4</v>
      </c>
      <c r="F6" s="105" t="s">
        <v>5</v>
      </c>
      <c r="G6" s="105" t="s">
        <v>6</v>
      </c>
      <c r="H6" s="104" t="s">
        <v>7</v>
      </c>
      <c r="I6" s="104"/>
      <c r="J6" s="104"/>
      <c r="K6" s="104"/>
      <c r="L6" s="104"/>
      <c r="M6" s="105" t="s">
        <v>48</v>
      </c>
      <c r="N6" s="105"/>
      <c r="O6" s="105"/>
      <c r="P6" s="105"/>
      <c r="Q6" s="108" t="s">
        <v>17</v>
      </c>
      <c r="R6" s="108" t="s">
        <v>23</v>
      </c>
    </row>
    <row r="7" spans="1:37" ht="15" customHeight="1" x14ac:dyDescent="0.25">
      <c r="B7" s="104"/>
      <c r="C7" s="105"/>
      <c r="D7" s="105"/>
      <c r="E7" s="105"/>
      <c r="F7" s="105"/>
      <c r="G7" s="105"/>
      <c r="H7" s="105" t="s">
        <v>18</v>
      </c>
      <c r="I7" s="105" t="s">
        <v>19</v>
      </c>
      <c r="J7" s="105" t="s">
        <v>20</v>
      </c>
      <c r="K7" s="105" t="s">
        <v>21</v>
      </c>
      <c r="L7" s="105" t="s">
        <v>22</v>
      </c>
      <c r="M7" s="105"/>
      <c r="N7" s="105"/>
      <c r="O7" s="105"/>
      <c r="P7" s="105"/>
      <c r="Q7" s="108"/>
      <c r="R7" s="108"/>
    </row>
    <row r="8" spans="1:37" ht="30" customHeight="1" x14ac:dyDescent="0.25">
      <c r="B8" s="104"/>
      <c r="C8" s="105"/>
      <c r="D8" s="105"/>
      <c r="E8" s="105"/>
      <c r="F8" s="105"/>
      <c r="G8" s="105"/>
      <c r="H8" s="105"/>
      <c r="I8" s="105"/>
      <c r="J8" s="105"/>
      <c r="K8" s="105"/>
      <c r="L8" s="105"/>
      <c r="M8" s="29" t="s">
        <v>8</v>
      </c>
      <c r="N8" s="29" t="s">
        <v>9</v>
      </c>
      <c r="O8" s="29" t="s">
        <v>10</v>
      </c>
      <c r="P8" s="29" t="s">
        <v>11</v>
      </c>
      <c r="Q8" s="108"/>
      <c r="R8" s="108"/>
    </row>
    <row r="9" spans="1:37" ht="16.5" customHeight="1" x14ac:dyDescent="0.25">
      <c r="B9" s="104"/>
      <c r="C9" s="105"/>
      <c r="D9" s="105"/>
      <c r="E9" s="105"/>
      <c r="F9" s="105"/>
      <c r="G9" s="105"/>
      <c r="H9" s="20" t="s">
        <v>12</v>
      </c>
      <c r="I9" s="20" t="s">
        <v>12</v>
      </c>
      <c r="J9" s="20" t="s">
        <v>12</v>
      </c>
      <c r="K9" s="20" t="s">
        <v>12</v>
      </c>
      <c r="L9" s="20" t="s">
        <v>12</v>
      </c>
      <c r="M9" s="20" t="s">
        <v>12</v>
      </c>
      <c r="N9" s="20" t="s">
        <v>12</v>
      </c>
      <c r="O9" s="20" t="s">
        <v>12</v>
      </c>
      <c r="P9" s="20" t="s">
        <v>12</v>
      </c>
      <c r="Q9" s="108"/>
      <c r="R9" s="108"/>
    </row>
    <row r="10" spans="1:37" ht="12" customHeight="1" x14ac:dyDescent="0.25">
      <c r="B10" s="26">
        <v>1</v>
      </c>
      <c r="C10" s="20">
        <v>2</v>
      </c>
      <c r="D10" s="20">
        <v>3</v>
      </c>
      <c r="E10" s="20">
        <v>4</v>
      </c>
      <c r="F10" s="20">
        <v>5</v>
      </c>
      <c r="G10" s="20">
        <v>6</v>
      </c>
      <c r="H10" s="20">
        <v>7</v>
      </c>
      <c r="I10" s="20">
        <v>8</v>
      </c>
      <c r="J10" s="20">
        <v>9</v>
      </c>
      <c r="K10" s="20">
        <v>10</v>
      </c>
      <c r="L10" s="20">
        <v>11</v>
      </c>
      <c r="M10" s="20">
        <v>12</v>
      </c>
      <c r="N10" s="20">
        <v>13</v>
      </c>
      <c r="O10" s="20">
        <v>14</v>
      </c>
      <c r="P10" s="20">
        <v>15</v>
      </c>
      <c r="Q10" s="21">
        <v>16</v>
      </c>
      <c r="R10" s="21">
        <v>17</v>
      </c>
    </row>
    <row r="11" spans="1:37" ht="23.25" customHeight="1" x14ac:dyDescent="0.25">
      <c r="B11" s="27" t="s">
        <v>24</v>
      </c>
      <c r="C11" s="99">
        <f>C51</f>
        <v>568</v>
      </c>
      <c r="D11" s="99">
        <f t="shared" ref="D11:P11" si="0">D51</f>
        <v>1</v>
      </c>
      <c r="E11" s="99">
        <f t="shared" si="0"/>
        <v>567</v>
      </c>
      <c r="F11" s="99">
        <f t="shared" si="0"/>
        <v>567</v>
      </c>
      <c r="G11" s="99">
        <f t="shared" si="0"/>
        <v>2</v>
      </c>
      <c r="H11" s="99">
        <f t="shared" si="0"/>
        <v>565</v>
      </c>
      <c r="I11" s="99">
        <f t="shared" si="0"/>
        <v>30</v>
      </c>
      <c r="J11" s="99">
        <f t="shared" si="0"/>
        <v>173</v>
      </c>
      <c r="K11" s="99">
        <f t="shared" si="0"/>
        <v>339</v>
      </c>
      <c r="L11" s="99">
        <f t="shared" si="0"/>
        <v>12</v>
      </c>
      <c r="M11" s="99">
        <f t="shared" si="0"/>
        <v>2</v>
      </c>
      <c r="N11" s="99">
        <f t="shared" si="0"/>
        <v>0</v>
      </c>
      <c r="O11" s="99">
        <f t="shared" si="0"/>
        <v>0</v>
      </c>
      <c r="P11" s="99">
        <f t="shared" si="0"/>
        <v>2</v>
      </c>
      <c r="Q11" s="100">
        <f>(H11/E11)*100</f>
        <v>99.647266313932974</v>
      </c>
      <c r="R11" s="100">
        <f>((I11+J11)/F11)*100</f>
        <v>35.802469135802468</v>
      </c>
    </row>
    <row r="12" spans="1:37" s="32" customFormat="1" ht="34.5" customHeight="1" x14ac:dyDescent="0.25">
      <c r="A12" s="31"/>
      <c r="B12" s="30" t="s">
        <v>29</v>
      </c>
      <c r="C12" s="48">
        <f t="shared" ref="C12:P12" si="1">SUM(C13:C14)</f>
        <v>28</v>
      </c>
      <c r="D12" s="48">
        <f t="shared" si="1"/>
        <v>0</v>
      </c>
      <c r="E12" s="48">
        <f t="shared" si="1"/>
        <v>28</v>
      </c>
      <c r="F12" s="48">
        <f t="shared" si="1"/>
        <v>28</v>
      </c>
      <c r="G12" s="48">
        <f t="shared" si="1"/>
        <v>0</v>
      </c>
      <c r="H12" s="48">
        <f t="shared" si="1"/>
        <v>28</v>
      </c>
      <c r="I12" s="48">
        <f t="shared" si="1"/>
        <v>0</v>
      </c>
      <c r="J12" s="48">
        <f t="shared" si="1"/>
        <v>7</v>
      </c>
      <c r="K12" s="48">
        <f t="shared" si="1"/>
        <v>20</v>
      </c>
      <c r="L12" s="48">
        <f t="shared" si="1"/>
        <v>1</v>
      </c>
      <c r="M12" s="48">
        <f t="shared" si="1"/>
        <v>0</v>
      </c>
      <c r="N12" s="48">
        <f t="shared" si="1"/>
        <v>0</v>
      </c>
      <c r="O12" s="48">
        <f t="shared" si="1"/>
        <v>0</v>
      </c>
      <c r="P12" s="48">
        <f t="shared" si="1"/>
        <v>0</v>
      </c>
      <c r="Q12" s="49">
        <f t="shared" ref="Q12:Q50" si="2">(H12/E12)*100</f>
        <v>100</v>
      </c>
      <c r="R12" s="49">
        <f t="shared" ref="R12:R50" si="3">((I12+J12)/F12)*100</f>
        <v>25</v>
      </c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  <c r="AF12" s="31"/>
      <c r="AG12" s="31"/>
      <c r="AH12" s="31"/>
      <c r="AI12" s="31"/>
      <c r="AJ12" s="31"/>
      <c r="AK12" s="31"/>
    </row>
    <row r="13" spans="1:37" s="13" customFormat="1" ht="15.75" customHeight="1" x14ac:dyDescent="0.25">
      <c r="A13" s="8"/>
      <c r="B13" s="22" t="s">
        <v>15</v>
      </c>
      <c r="C13" s="50">
        <v>13</v>
      </c>
      <c r="D13" s="51">
        <v>0</v>
      </c>
      <c r="E13" s="50">
        <v>13</v>
      </c>
      <c r="F13" s="50">
        <v>13</v>
      </c>
      <c r="G13" s="51">
        <v>0</v>
      </c>
      <c r="H13" s="50">
        <v>13</v>
      </c>
      <c r="I13" s="50">
        <v>0</v>
      </c>
      <c r="J13" s="50">
        <v>1</v>
      </c>
      <c r="K13" s="51">
        <v>12</v>
      </c>
      <c r="L13" s="51">
        <v>0</v>
      </c>
      <c r="M13" s="50">
        <v>0</v>
      </c>
      <c r="N13" s="51">
        <v>0</v>
      </c>
      <c r="O13" s="51">
        <v>0</v>
      </c>
      <c r="P13" s="51">
        <v>0</v>
      </c>
      <c r="Q13" s="52">
        <f t="shared" si="2"/>
        <v>100</v>
      </c>
      <c r="R13" s="52">
        <f t="shared" si="3"/>
        <v>7.6923076923076925</v>
      </c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</row>
    <row r="14" spans="1:37" s="13" customFormat="1" ht="15.75" customHeight="1" x14ac:dyDescent="0.25">
      <c r="A14" s="8"/>
      <c r="B14" s="22" t="s">
        <v>16</v>
      </c>
      <c r="C14" s="50">
        <v>15</v>
      </c>
      <c r="D14" s="51">
        <v>0</v>
      </c>
      <c r="E14" s="50">
        <v>15</v>
      </c>
      <c r="F14" s="50">
        <v>15</v>
      </c>
      <c r="G14" s="51">
        <v>0</v>
      </c>
      <c r="H14" s="50">
        <v>15</v>
      </c>
      <c r="I14" s="50">
        <v>0</v>
      </c>
      <c r="J14" s="50">
        <v>6</v>
      </c>
      <c r="K14" s="51">
        <v>8</v>
      </c>
      <c r="L14" s="51">
        <v>1</v>
      </c>
      <c r="M14" s="50">
        <v>0</v>
      </c>
      <c r="N14" s="51">
        <v>0</v>
      </c>
      <c r="O14" s="51">
        <v>0</v>
      </c>
      <c r="P14" s="51">
        <v>0</v>
      </c>
      <c r="Q14" s="52">
        <f t="shared" si="2"/>
        <v>100</v>
      </c>
      <c r="R14" s="52">
        <f t="shared" si="3"/>
        <v>40</v>
      </c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</row>
    <row r="15" spans="1:37" s="35" customFormat="1" ht="32.25" customHeight="1" x14ac:dyDescent="0.25">
      <c r="A15" s="34"/>
      <c r="B15" s="33" t="s">
        <v>42</v>
      </c>
      <c r="C15" s="48">
        <f t="shared" ref="C15:P15" si="4">SUM(C16:C16)</f>
        <v>1</v>
      </c>
      <c r="D15" s="48">
        <f t="shared" si="4"/>
        <v>0</v>
      </c>
      <c r="E15" s="48">
        <f t="shared" si="4"/>
        <v>1</v>
      </c>
      <c r="F15" s="48">
        <f t="shared" si="4"/>
        <v>1</v>
      </c>
      <c r="G15" s="48">
        <f t="shared" si="4"/>
        <v>0</v>
      </c>
      <c r="H15" s="48">
        <f t="shared" si="4"/>
        <v>1</v>
      </c>
      <c r="I15" s="48">
        <f t="shared" si="4"/>
        <v>0</v>
      </c>
      <c r="J15" s="48">
        <f t="shared" si="4"/>
        <v>0</v>
      </c>
      <c r="K15" s="48">
        <f t="shared" si="4"/>
        <v>1</v>
      </c>
      <c r="L15" s="48">
        <f t="shared" si="4"/>
        <v>0</v>
      </c>
      <c r="M15" s="48">
        <f t="shared" si="4"/>
        <v>0</v>
      </c>
      <c r="N15" s="48">
        <f t="shared" si="4"/>
        <v>0</v>
      </c>
      <c r="O15" s="48">
        <f t="shared" si="4"/>
        <v>0</v>
      </c>
      <c r="P15" s="48">
        <f t="shared" si="4"/>
        <v>0</v>
      </c>
      <c r="Q15" s="49">
        <f t="shared" ref="Q15:Q16" si="5">(H15/E15)*100</f>
        <v>100</v>
      </c>
      <c r="R15" s="49">
        <f t="shared" ref="R15:R16" si="6">((I15+J15)/F15)*100</f>
        <v>0</v>
      </c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/>
    </row>
    <row r="16" spans="1:37" s="13" customFormat="1" ht="15.75" customHeight="1" x14ac:dyDescent="0.25">
      <c r="A16" s="8"/>
      <c r="B16" s="22" t="s">
        <v>43</v>
      </c>
      <c r="C16" s="50">
        <v>1</v>
      </c>
      <c r="D16" s="51">
        <v>0</v>
      </c>
      <c r="E16" s="50">
        <v>1</v>
      </c>
      <c r="F16" s="50">
        <v>1</v>
      </c>
      <c r="G16" s="51">
        <v>0</v>
      </c>
      <c r="H16" s="50">
        <v>1</v>
      </c>
      <c r="I16" s="50">
        <v>0</v>
      </c>
      <c r="J16" s="50">
        <v>0</v>
      </c>
      <c r="K16" s="50">
        <v>1</v>
      </c>
      <c r="L16" s="51">
        <v>0</v>
      </c>
      <c r="M16" s="50">
        <v>0</v>
      </c>
      <c r="N16" s="51">
        <v>0</v>
      </c>
      <c r="O16" s="51">
        <v>0</v>
      </c>
      <c r="P16" s="51">
        <v>0</v>
      </c>
      <c r="Q16" s="52">
        <f t="shared" si="5"/>
        <v>100</v>
      </c>
      <c r="R16" s="52">
        <f t="shared" si="6"/>
        <v>0</v>
      </c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</row>
    <row r="17" spans="1:37" s="35" customFormat="1" ht="33.75" customHeight="1" x14ac:dyDescent="0.25">
      <c r="A17" s="34"/>
      <c r="B17" s="33" t="s">
        <v>30</v>
      </c>
      <c r="C17" s="48">
        <f t="shared" ref="C17:P17" si="7">SUM(C18:C20)</f>
        <v>50</v>
      </c>
      <c r="D17" s="48">
        <f t="shared" si="7"/>
        <v>0</v>
      </c>
      <c r="E17" s="48">
        <f t="shared" si="7"/>
        <v>50</v>
      </c>
      <c r="F17" s="48">
        <f t="shared" si="7"/>
        <v>50</v>
      </c>
      <c r="G17" s="48">
        <f t="shared" si="7"/>
        <v>0</v>
      </c>
      <c r="H17" s="48">
        <f t="shared" si="7"/>
        <v>50</v>
      </c>
      <c r="I17" s="48">
        <f t="shared" si="7"/>
        <v>1</v>
      </c>
      <c r="J17" s="48">
        <f t="shared" si="7"/>
        <v>16</v>
      </c>
      <c r="K17" s="48">
        <f t="shared" si="7"/>
        <v>32</v>
      </c>
      <c r="L17" s="48">
        <f t="shared" si="7"/>
        <v>1</v>
      </c>
      <c r="M17" s="48">
        <f t="shared" si="7"/>
        <v>0</v>
      </c>
      <c r="N17" s="48">
        <f t="shared" si="7"/>
        <v>0</v>
      </c>
      <c r="O17" s="48">
        <f t="shared" si="7"/>
        <v>0</v>
      </c>
      <c r="P17" s="48">
        <f t="shared" si="7"/>
        <v>0</v>
      </c>
      <c r="Q17" s="49">
        <f t="shared" si="2"/>
        <v>100</v>
      </c>
      <c r="R17" s="49">
        <f t="shared" si="3"/>
        <v>34</v>
      </c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</row>
    <row r="18" spans="1:37" s="13" customFormat="1" ht="15.75" customHeight="1" x14ac:dyDescent="0.25">
      <c r="A18" s="8"/>
      <c r="B18" s="22" t="s">
        <v>13</v>
      </c>
      <c r="C18" s="50">
        <v>26</v>
      </c>
      <c r="D18" s="51">
        <v>0</v>
      </c>
      <c r="E18" s="50">
        <v>26</v>
      </c>
      <c r="F18" s="50">
        <v>26</v>
      </c>
      <c r="G18" s="51">
        <v>0</v>
      </c>
      <c r="H18" s="50">
        <v>26</v>
      </c>
      <c r="I18" s="50">
        <v>0</v>
      </c>
      <c r="J18" s="50">
        <v>8</v>
      </c>
      <c r="K18" s="50">
        <v>17</v>
      </c>
      <c r="L18" s="51">
        <v>1</v>
      </c>
      <c r="M18" s="50">
        <v>0</v>
      </c>
      <c r="N18" s="51">
        <v>0</v>
      </c>
      <c r="O18" s="51">
        <v>0</v>
      </c>
      <c r="P18" s="51">
        <v>0</v>
      </c>
      <c r="Q18" s="52">
        <f>(H18/E18)*100</f>
        <v>100</v>
      </c>
      <c r="R18" s="52">
        <f t="shared" si="3"/>
        <v>30.76923076923077</v>
      </c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</row>
    <row r="19" spans="1:37" s="13" customFormat="1" ht="15.75" customHeight="1" x14ac:dyDescent="0.25">
      <c r="A19" s="8"/>
      <c r="B19" s="22" t="s">
        <v>15</v>
      </c>
      <c r="C19" s="50">
        <v>15</v>
      </c>
      <c r="D19" s="51">
        <v>0</v>
      </c>
      <c r="E19" s="50">
        <v>15</v>
      </c>
      <c r="F19" s="50">
        <v>15</v>
      </c>
      <c r="G19" s="51">
        <v>0</v>
      </c>
      <c r="H19" s="50">
        <v>15</v>
      </c>
      <c r="I19" s="50">
        <v>0</v>
      </c>
      <c r="J19" s="50">
        <v>6</v>
      </c>
      <c r="K19" s="50">
        <v>9</v>
      </c>
      <c r="L19" s="51">
        <v>0</v>
      </c>
      <c r="M19" s="50">
        <v>0</v>
      </c>
      <c r="N19" s="51">
        <v>0</v>
      </c>
      <c r="O19" s="51">
        <v>0</v>
      </c>
      <c r="P19" s="51">
        <v>0</v>
      </c>
      <c r="Q19" s="52">
        <f>(H19/E19)*100</f>
        <v>100</v>
      </c>
      <c r="R19" s="52">
        <f t="shared" si="3"/>
        <v>40</v>
      </c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</row>
    <row r="20" spans="1:37" s="13" customFormat="1" ht="15.75" customHeight="1" x14ac:dyDescent="0.25">
      <c r="A20" s="8"/>
      <c r="B20" s="22" t="s">
        <v>16</v>
      </c>
      <c r="C20" s="50">
        <v>9</v>
      </c>
      <c r="D20" s="51">
        <v>0</v>
      </c>
      <c r="E20" s="50">
        <v>9</v>
      </c>
      <c r="F20" s="50">
        <v>9</v>
      </c>
      <c r="G20" s="51">
        <v>0</v>
      </c>
      <c r="H20" s="50">
        <v>9</v>
      </c>
      <c r="I20" s="50">
        <v>1</v>
      </c>
      <c r="J20" s="50">
        <v>2</v>
      </c>
      <c r="K20" s="50">
        <v>6</v>
      </c>
      <c r="L20" s="51">
        <v>0</v>
      </c>
      <c r="M20" s="50">
        <v>0</v>
      </c>
      <c r="N20" s="51">
        <v>0</v>
      </c>
      <c r="O20" s="51">
        <v>0</v>
      </c>
      <c r="P20" s="51">
        <v>0</v>
      </c>
      <c r="Q20" s="52">
        <f>(H20/E20)*100</f>
        <v>100</v>
      </c>
      <c r="R20" s="52">
        <f t="shared" si="3"/>
        <v>33.333333333333329</v>
      </c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</row>
    <row r="21" spans="1:37" s="35" customFormat="1" ht="32.25" customHeight="1" x14ac:dyDescent="0.25">
      <c r="A21" s="34"/>
      <c r="B21" s="33" t="s">
        <v>31</v>
      </c>
      <c r="C21" s="48">
        <f>SUM(C22:C23)</f>
        <v>6</v>
      </c>
      <c r="D21" s="48">
        <f t="shared" ref="D21:P21" si="8">SUM(D22:D23)</f>
        <v>0</v>
      </c>
      <c r="E21" s="48">
        <f t="shared" si="8"/>
        <v>6</v>
      </c>
      <c r="F21" s="48">
        <f t="shared" si="8"/>
        <v>6</v>
      </c>
      <c r="G21" s="48">
        <f t="shared" si="8"/>
        <v>0</v>
      </c>
      <c r="H21" s="48">
        <f t="shared" si="8"/>
        <v>6</v>
      </c>
      <c r="I21" s="48">
        <f t="shared" si="8"/>
        <v>0</v>
      </c>
      <c r="J21" s="48">
        <f t="shared" si="8"/>
        <v>2</v>
      </c>
      <c r="K21" s="48">
        <f t="shared" si="8"/>
        <v>4</v>
      </c>
      <c r="L21" s="48">
        <f t="shared" si="8"/>
        <v>0</v>
      </c>
      <c r="M21" s="48">
        <f t="shared" si="8"/>
        <v>0</v>
      </c>
      <c r="N21" s="48">
        <f t="shared" si="8"/>
        <v>0</v>
      </c>
      <c r="O21" s="48">
        <f t="shared" si="8"/>
        <v>0</v>
      </c>
      <c r="P21" s="48">
        <f t="shared" si="8"/>
        <v>0</v>
      </c>
      <c r="Q21" s="49">
        <f t="shared" si="2"/>
        <v>100</v>
      </c>
      <c r="R21" s="49">
        <f t="shared" si="3"/>
        <v>33.333333333333329</v>
      </c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34"/>
    </row>
    <row r="22" spans="1:37" s="13" customFormat="1" ht="15.75" customHeight="1" x14ac:dyDescent="0.25">
      <c r="A22" s="8"/>
      <c r="B22" s="22" t="s">
        <v>43</v>
      </c>
      <c r="C22" s="50">
        <v>3</v>
      </c>
      <c r="D22" s="51">
        <v>0</v>
      </c>
      <c r="E22" s="50">
        <v>3</v>
      </c>
      <c r="F22" s="50">
        <v>3</v>
      </c>
      <c r="G22" s="51">
        <v>0</v>
      </c>
      <c r="H22" s="50">
        <v>3</v>
      </c>
      <c r="I22" s="50">
        <v>0</v>
      </c>
      <c r="J22" s="50">
        <v>1</v>
      </c>
      <c r="K22" s="50">
        <v>2</v>
      </c>
      <c r="L22" s="51">
        <v>0</v>
      </c>
      <c r="M22" s="50">
        <v>0</v>
      </c>
      <c r="N22" s="51">
        <v>0</v>
      </c>
      <c r="O22" s="51">
        <v>0</v>
      </c>
      <c r="P22" s="51">
        <v>0</v>
      </c>
      <c r="Q22" s="52">
        <f t="shared" si="2"/>
        <v>100</v>
      </c>
      <c r="R22" s="52">
        <f t="shared" si="3"/>
        <v>33.333333333333329</v>
      </c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</row>
    <row r="23" spans="1:37" s="13" customFormat="1" ht="15.75" customHeight="1" x14ac:dyDescent="0.25">
      <c r="A23" s="8"/>
      <c r="B23" s="22" t="s">
        <v>45</v>
      </c>
      <c r="C23" s="50">
        <v>3</v>
      </c>
      <c r="D23" s="51">
        <v>0</v>
      </c>
      <c r="E23" s="50">
        <v>3</v>
      </c>
      <c r="F23" s="50">
        <v>3</v>
      </c>
      <c r="G23" s="51">
        <v>0</v>
      </c>
      <c r="H23" s="50">
        <v>3</v>
      </c>
      <c r="I23" s="50">
        <v>0</v>
      </c>
      <c r="J23" s="50">
        <v>1</v>
      </c>
      <c r="K23" s="50">
        <v>2</v>
      </c>
      <c r="L23" s="51">
        <v>0</v>
      </c>
      <c r="M23" s="50">
        <v>0</v>
      </c>
      <c r="N23" s="51">
        <v>0</v>
      </c>
      <c r="O23" s="51">
        <v>0</v>
      </c>
      <c r="P23" s="51">
        <v>0</v>
      </c>
      <c r="Q23" s="52">
        <f t="shared" ref="Q23" si="9">(H23/E23)*100</f>
        <v>100</v>
      </c>
      <c r="R23" s="52">
        <f t="shared" ref="R23" si="10">((I23+J23)/F23)*100</f>
        <v>33.333333333333329</v>
      </c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</row>
    <row r="24" spans="1:37" s="37" customFormat="1" ht="46.5" customHeight="1" x14ac:dyDescent="0.25">
      <c r="A24" s="31"/>
      <c r="B24" s="36" t="s">
        <v>32</v>
      </c>
      <c r="C24" s="53">
        <f>SUM(C25:C26)</f>
        <v>42</v>
      </c>
      <c r="D24" s="53">
        <f t="shared" ref="D24:P24" si="11">SUM(D25:D26)</f>
        <v>1</v>
      </c>
      <c r="E24" s="53">
        <f t="shared" si="11"/>
        <v>41</v>
      </c>
      <c r="F24" s="53">
        <f t="shared" si="11"/>
        <v>41</v>
      </c>
      <c r="G24" s="53">
        <f t="shared" si="11"/>
        <v>0</v>
      </c>
      <c r="H24" s="53">
        <f t="shared" si="11"/>
        <v>41</v>
      </c>
      <c r="I24" s="53">
        <f t="shared" si="11"/>
        <v>0</v>
      </c>
      <c r="J24" s="53">
        <f t="shared" si="11"/>
        <v>6</v>
      </c>
      <c r="K24" s="53">
        <f t="shared" si="11"/>
        <v>34</v>
      </c>
      <c r="L24" s="53">
        <f t="shared" si="11"/>
        <v>1</v>
      </c>
      <c r="M24" s="53">
        <f t="shared" si="11"/>
        <v>0</v>
      </c>
      <c r="N24" s="53">
        <f t="shared" si="11"/>
        <v>0</v>
      </c>
      <c r="O24" s="53">
        <f t="shared" si="11"/>
        <v>0</v>
      </c>
      <c r="P24" s="53">
        <f t="shared" si="11"/>
        <v>0</v>
      </c>
      <c r="Q24" s="54">
        <f t="shared" si="2"/>
        <v>100</v>
      </c>
      <c r="R24" s="54">
        <f t="shared" si="3"/>
        <v>14.634146341463413</v>
      </c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31"/>
      <c r="AH24" s="31"/>
      <c r="AI24" s="31"/>
      <c r="AJ24" s="31"/>
      <c r="AK24" s="31"/>
    </row>
    <row r="25" spans="1:37" s="9" customFormat="1" ht="15.75" customHeight="1" x14ac:dyDescent="0.25">
      <c r="A25" s="8"/>
      <c r="B25" s="23" t="s">
        <v>15</v>
      </c>
      <c r="C25" s="55">
        <v>20</v>
      </c>
      <c r="D25" s="55">
        <v>1</v>
      </c>
      <c r="E25" s="55">
        <v>19</v>
      </c>
      <c r="F25" s="55">
        <v>19</v>
      </c>
      <c r="G25" s="60">
        <v>0</v>
      </c>
      <c r="H25" s="56">
        <v>19</v>
      </c>
      <c r="I25" s="55">
        <v>0</v>
      </c>
      <c r="J25" s="55">
        <v>2</v>
      </c>
      <c r="K25" s="55">
        <v>16</v>
      </c>
      <c r="L25" s="57">
        <v>1</v>
      </c>
      <c r="M25" s="57">
        <v>0</v>
      </c>
      <c r="N25" s="57">
        <v>0</v>
      </c>
      <c r="O25" s="57">
        <v>0</v>
      </c>
      <c r="P25" s="57">
        <v>0</v>
      </c>
      <c r="Q25" s="59">
        <f t="shared" si="2"/>
        <v>100</v>
      </c>
      <c r="R25" s="59">
        <f t="shared" si="3"/>
        <v>10.526315789473683</v>
      </c>
      <c r="S25" s="81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</row>
    <row r="26" spans="1:37" s="9" customFormat="1" ht="15.75" customHeight="1" x14ac:dyDescent="0.25">
      <c r="A26" s="8"/>
      <c r="B26" s="23" t="s">
        <v>16</v>
      </c>
      <c r="C26" s="55">
        <v>22</v>
      </c>
      <c r="D26" s="55">
        <v>0</v>
      </c>
      <c r="E26" s="55">
        <v>22</v>
      </c>
      <c r="F26" s="55">
        <v>22</v>
      </c>
      <c r="G26" s="60">
        <v>0</v>
      </c>
      <c r="H26" s="56">
        <v>22</v>
      </c>
      <c r="I26" s="55">
        <v>0</v>
      </c>
      <c r="J26" s="55">
        <v>4</v>
      </c>
      <c r="K26" s="55">
        <v>18</v>
      </c>
      <c r="L26" s="57">
        <v>0</v>
      </c>
      <c r="M26" s="57">
        <v>0</v>
      </c>
      <c r="N26" s="57">
        <v>0</v>
      </c>
      <c r="O26" s="57">
        <v>0</v>
      </c>
      <c r="P26" s="57">
        <v>0</v>
      </c>
      <c r="Q26" s="59">
        <f t="shared" ref="Q26" si="12">(H26/E26)*100</f>
        <v>100</v>
      </c>
      <c r="R26" s="59">
        <f t="shared" ref="R26" si="13">((I26+J26)/F26)*100</f>
        <v>18.181818181818183</v>
      </c>
      <c r="S26" s="81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</row>
    <row r="27" spans="1:37" s="37" customFormat="1" ht="48" customHeight="1" x14ac:dyDescent="0.25">
      <c r="A27" s="31"/>
      <c r="B27" s="36" t="s">
        <v>33</v>
      </c>
      <c r="C27" s="53">
        <f>SUM(C28:C29)</f>
        <v>50</v>
      </c>
      <c r="D27" s="53">
        <f t="shared" ref="D27:P27" si="14">SUM(D28:D29)</f>
        <v>0</v>
      </c>
      <c r="E27" s="53">
        <f>SUM(E28:E29)</f>
        <v>50</v>
      </c>
      <c r="F27" s="53">
        <f>SUM(F28:F29)</f>
        <v>50</v>
      </c>
      <c r="G27" s="53">
        <f t="shared" si="14"/>
        <v>0</v>
      </c>
      <c r="H27" s="53">
        <f t="shared" si="14"/>
        <v>50</v>
      </c>
      <c r="I27" s="53">
        <f t="shared" si="14"/>
        <v>0</v>
      </c>
      <c r="J27" s="53">
        <f t="shared" si="14"/>
        <v>9</v>
      </c>
      <c r="K27" s="53">
        <f t="shared" si="14"/>
        <v>41</v>
      </c>
      <c r="L27" s="53">
        <f t="shared" si="14"/>
        <v>0</v>
      </c>
      <c r="M27" s="53">
        <f t="shared" si="14"/>
        <v>0</v>
      </c>
      <c r="N27" s="53">
        <f t="shared" si="14"/>
        <v>0</v>
      </c>
      <c r="O27" s="53">
        <f t="shared" si="14"/>
        <v>0</v>
      </c>
      <c r="P27" s="53">
        <f t="shared" si="14"/>
        <v>0</v>
      </c>
      <c r="Q27" s="54">
        <f t="shared" si="2"/>
        <v>100</v>
      </c>
      <c r="R27" s="54">
        <f t="shared" si="3"/>
        <v>18</v>
      </c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1"/>
      <c r="AJ27" s="31"/>
      <c r="AK27" s="31"/>
    </row>
    <row r="28" spans="1:37" s="9" customFormat="1" ht="15.75" customHeight="1" x14ac:dyDescent="0.25">
      <c r="A28" s="8"/>
      <c r="B28" s="23" t="s">
        <v>15</v>
      </c>
      <c r="C28" s="56">
        <v>21</v>
      </c>
      <c r="D28" s="56">
        <v>0</v>
      </c>
      <c r="E28" s="56">
        <v>21</v>
      </c>
      <c r="F28" s="56">
        <v>21</v>
      </c>
      <c r="G28" s="60">
        <v>0</v>
      </c>
      <c r="H28" s="56">
        <v>21</v>
      </c>
      <c r="I28" s="56">
        <v>0</v>
      </c>
      <c r="J28" s="55">
        <v>9</v>
      </c>
      <c r="K28" s="55">
        <v>12</v>
      </c>
      <c r="L28" s="57">
        <v>0</v>
      </c>
      <c r="M28" s="57">
        <v>0</v>
      </c>
      <c r="N28" s="57">
        <v>0</v>
      </c>
      <c r="O28" s="57">
        <v>0</v>
      </c>
      <c r="P28" s="57">
        <v>0</v>
      </c>
      <c r="Q28" s="59">
        <f t="shared" ref="Q28" si="15">(H28/E28)*100</f>
        <v>100</v>
      </c>
      <c r="R28" s="59">
        <f t="shared" ref="R28" si="16">((I28+J28)/F28)*100</f>
        <v>42.857142857142854</v>
      </c>
      <c r="S28" s="81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</row>
    <row r="29" spans="1:37" s="9" customFormat="1" ht="15.75" customHeight="1" x14ac:dyDescent="0.25">
      <c r="A29" s="8"/>
      <c r="B29" s="23" t="s">
        <v>16</v>
      </c>
      <c r="C29" s="56">
        <v>29</v>
      </c>
      <c r="D29" s="56">
        <v>0</v>
      </c>
      <c r="E29" s="56">
        <v>29</v>
      </c>
      <c r="F29" s="56">
        <v>29</v>
      </c>
      <c r="G29" s="60">
        <v>0</v>
      </c>
      <c r="H29" s="56">
        <v>29</v>
      </c>
      <c r="I29" s="56">
        <v>0</v>
      </c>
      <c r="J29" s="55">
        <v>0</v>
      </c>
      <c r="K29" s="55">
        <v>29</v>
      </c>
      <c r="L29" s="57">
        <v>0</v>
      </c>
      <c r="M29" s="57">
        <v>0</v>
      </c>
      <c r="N29" s="57">
        <v>0</v>
      </c>
      <c r="O29" s="57">
        <v>0</v>
      </c>
      <c r="P29" s="57">
        <v>0</v>
      </c>
      <c r="Q29" s="59">
        <f t="shared" si="2"/>
        <v>100</v>
      </c>
      <c r="R29" s="59">
        <f t="shared" si="3"/>
        <v>0</v>
      </c>
      <c r="S29" s="81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</row>
    <row r="30" spans="1:37" s="9" customFormat="1" ht="50.25" customHeight="1" x14ac:dyDescent="0.25">
      <c r="A30" s="8"/>
      <c r="B30" s="36" t="s">
        <v>39</v>
      </c>
      <c r="C30" s="79">
        <f t="shared" ref="C30:P30" si="17">SUM(C31:C31)</f>
        <v>3</v>
      </c>
      <c r="D30" s="79">
        <f t="shared" si="17"/>
        <v>0</v>
      </c>
      <c r="E30" s="79">
        <f t="shared" si="17"/>
        <v>3</v>
      </c>
      <c r="F30" s="79">
        <f>SUM(F31:F31)</f>
        <v>3</v>
      </c>
      <c r="G30" s="79">
        <f>SUM(G31:G31)</f>
        <v>0</v>
      </c>
      <c r="H30" s="79">
        <f>SUM(H31:H31)</f>
        <v>3</v>
      </c>
      <c r="I30" s="79">
        <f>SUM(I31:I31)</f>
        <v>0</v>
      </c>
      <c r="J30" s="79">
        <f t="shared" si="17"/>
        <v>0</v>
      </c>
      <c r="K30" s="79">
        <f>SUM(K31:K31)</f>
        <v>3</v>
      </c>
      <c r="L30" s="79">
        <f t="shared" si="17"/>
        <v>0</v>
      </c>
      <c r="M30" s="79">
        <f t="shared" si="17"/>
        <v>0</v>
      </c>
      <c r="N30" s="79">
        <f t="shared" si="17"/>
        <v>0</v>
      </c>
      <c r="O30" s="79">
        <f t="shared" si="17"/>
        <v>0</v>
      </c>
      <c r="P30" s="79">
        <f t="shared" si="17"/>
        <v>0</v>
      </c>
      <c r="Q30" s="58">
        <f t="shared" si="2"/>
        <v>100</v>
      </c>
      <c r="R30" s="58">
        <f t="shared" si="3"/>
        <v>0</v>
      </c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</row>
    <row r="31" spans="1:37" s="9" customFormat="1" ht="15.75" customHeight="1" x14ac:dyDescent="0.25">
      <c r="A31" s="8"/>
      <c r="B31" s="23" t="s">
        <v>46</v>
      </c>
      <c r="C31" s="56">
        <v>3</v>
      </c>
      <c r="D31" s="56">
        <v>0</v>
      </c>
      <c r="E31" s="56">
        <v>3</v>
      </c>
      <c r="F31" s="56">
        <v>3</v>
      </c>
      <c r="G31" s="60">
        <v>0</v>
      </c>
      <c r="H31" s="56">
        <v>3</v>
      </c>
      <c r="I31" s="56">
        <v>0</v>
      </c>
      <c r="J31" s="55">
        <v>0</v>
      </c>
      <c r="K31" s="55">
        <v>3</v>
      </c>
      <c r="L31" s="57">
        <v>0</v>
      </c>
      <c r="M31" s="57">
        <v>0</v>
      </c>
      <c r="N31" s="57">
        <v>0</v>
      </c>
      <c r="O31" s="57">
        <v>0</v>
      </c>
      <c r="P31" s="57">
        <v>0</v>
      </c>
      <c r="Q31" s="59">
        <f t="shared" ref="Q31" si="18">(H31/E31)*100</f>
        <v>100</v>
      </c>
      <c r="R31" s="59">
        <f t="shared" ref="R31" si="19">((I31+J31)/F31)*100</f>
        <v>0</v>
      </c>
      <c r="S31" s="81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</row>
    <row r="32" spans="1:37" s="37" customFormat="1" ht="32.25" customHeight="1" x14ac:dyDescent="0.25">
      <c r="A32" s="31"/>
      <c r="B32" s="36" t="s">
        <v>34</v>
      </c>
      <c r="C32" s="53">
        <f t="shared" ref="C32:P32" si="20">SUM(C33:C33)</f>
        <v>23</v>
      </c>
      <c r="D32" s="53">
        <f t="shared" si="20"/>
        <v>0</v>
      </c>
      <c r="E32" s="53">
        <f t="shared" si="20"/>
        <v>23</v>
      </c>
      <c r="F32" s="53">
        <f t="shared" si="20"/>
        <v>23</v>
      </c>
      <c r="G32" s="53">
        <f t="shared" si="20"/>
        <v>0</v>
      </c>
      <c r="H32" s="53">
        <f t="shared" si="20"/>
        <v>23</v>
      </c>
      <c r="I32" s="53">
        <f t="shared" si="20"/>
        <v>3</v>
      </c>
      <c r="J32" s="53">
        <f t="shared" si="20"/>
        <v>13</v>
      </c>
      <c r="K32" s="53">
        <f t="shared" si="20"/>
        <v>7</v>
      </c>
      <c r="L32" s="53">
        <f t="shared" si="20"/>
        <v>0</v>
      </c>
      <c r="M32" s="53">
        <f t="shared" si="20"/>
        <v>0</v>
      </c>
      <c r="N32" s="53">
        <f t="shared" si="20"/>
        <v>0</v>
      </c>
      <c r="O32" s="53">
        <f t="shared" si="20"/>
        <v>0</v>
      </c>
      <c r="P32" s="53">
        <f t="shared" si="20"/>
        <v>0</v>
      </c>
      <c r="Q32" s="54">
        <f t="shared" si="2"/>
        <v>100</v>
      </c>
      <c r="R32" s="54">
        <f t="shared" si="3"/>
        <v>69.565217391304344</v>
      </c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  <c r="AF32" s="31"/>
      <c r="AG32" s="31"/>
      <c r="AH32" s="31"/>
      <c r="AI32" s="31"/>
      <c r="AJ32" s="31"/>
      <c r="AK32" s="31"/>
    </row>
    <row r="33" spans="1:37" s="9" customFormat="1" ht="15.75" customHeight="1" x14ac:dyDescent="0.25">
      <c r="A33" s="8"/>
      <c r="B33" s="23" t="s">
        <v>15</v>
      </c>
      <c r="C33" s="55">
        <v>23</v>
      </c>
      <c r="D33" s="55">
        <v>0</v>
      </c>
      <c r="E33" s="55">
        <v>23</v>
      </c>
      <c r="F33" s="55">
        <v>23</v>
      </c>
      <c r="G33" s="57">
        <v>0</v>
      </c>
      <c r="H33" s="55">
        <v>23</v>
      </c>
      <c r="I33" s="55">
        <v>3</v>
      </c>
      <c r="J33" s="55">
        <v>13</v>
      </c>
      <c r="K33" s="55">
        <v>7</v>
      </c>
      <c r="L33" s="55">
        <v>0</v>
      </c>
      <c r="M33" s="57">
        <v>0</v>
      </c>
      <c r="N33" s="57">
        <v>0</v>
      </c>
      <c r="O33" s="57">
        <v>0</v>
      </c>
      <c r="P33" s="57">
        <v>0</v>
      </c>
      <c r="Q33" s="61">
        <f t="shared" si="2"/>
        <v>100</v>
      </c>
      <c r="R33" s="61">
        <f>((I33+J33)/F33)*100</f>
        <v>69.565217391304344</v>
      </c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</row>
    <row r="34" spans="1:37" s="9" customFormat="1" ht="48.75" customHeight="1" x14ac:dyDescent="0.25">
      <c r="A34" s="8"/>
      <c r="B34" s="36" t="s">
        <v>40</v>
      </c>
      <c r="C34" s="53">
        <f t="shared" ref="C34:P34" si="21">SUM(C35:C35)</f>
        <v>1</v>
      </c>
      <c r="D34" s="53">
        <f t="shared" si="21"/>
        <v>0</v>
      </c>
      <c r="E34" s="53">
        <f t="shared" si="21"/>
        <v>1</v>
      </c>
      <c r="F34" s="53">
        <f t="shared" si="21"/>
        <v>1</v>
      </c>
      <c r="G34" s="53">
        <f t="shared" si="21"/>
        <v>0</v>
      </c>
      <c r="H34" s="53">
        <f t="shared" si="21"/>
        <v>1</v>
      </c>
      <c r="I34" s="53">
        <f t="shared" si="21"/>
        <v>0</v>
      </c>
      <c r="J34" s="53">
        <f t="shared" si="21"/>
        <v>0</v>
      </c>
      <c r="K34" s="53">
        <f t="shared" si="21"/>
        <v>1</v>
      </c>
      <c r="L34" s="53">
        <f t="shared" si="21"/>
        <v>0</v>
      </c>
      <c r="M34" s="53">
        <f t="shared" si="21"/>
        <v>0</v>
      </c>
      <c r="N34" s="53">
        <f t="shared" si="21"/>
        <v>0</v>
      </c>
      <c r="O34" s="53">
        <f t="shared" si="21"/>
        <v>0</v>
      </c>
      <c r="P34" s="53">
        <f t="shared" si="21"/>
        <v>0</v>
      </c>
      <c r="Q34" s="58">
        <f t="shared" si="2"/>
        <v>100</v>
      </c>
      <c r="R34" s="54">
        <f t="shared" si="3"/>
        <v>0</v>
      </c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</row>
    <row r="35" spans="1:37" s="9" customFormat="1" ht="15.75" customHeight="1" x14ac:dyDescent="0.25">
      <c r="A35" s="8"/>
      <c r="B35" s="23" t="s">
        <v>14</v>
      </c>
      <c r="C35" s="55">
        <v>1</v>
      </c>
      <c r="D35" s="55">
        <v>0</v>
      </c>
      <c r="E35" s="55">
        <v>1</v>
      </c>
      <c r="F35" s="55">
        <v>1</v>
      </c>
      <c r="G35" s="57">
        <v>0</v>
      </c>
      <c r="H35" s="55">
        <v>1</v>
      </c>
      <c r="I35" s="55">
        <v>0</v>
      </c>
      <c r="J35" s="55">
        <v>0</v>
      </c>
      <c r="K35" s="55">
        <v>1</v>
      </c>
      <c r="L35" s="55">
        <v>0</v>
      </c>
      <c r="M35" s="57">
        <v>0</v>
      </c>
      <c r="N35" s="57">
        <v>0</v>
      </c>
      <c r="O35" s="57">
        <v>0</v>
      </c>
      <c r="P35" s="57">
        <v>0</v>
      </c>
      <c r="Q35" s="61">
        <f t="shared" si="2"/>
        <v>100</v>
      </c>
      <c r="R35" s="61">
        <f t="shared" si="3"/>
        <v>0</v>
      </c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</row>
    <row r="36" spans="1:37" s="9" customFormat="1" ht="36" customHeight="1" x14ac:dyDescent="0.25">
      <c r="A36" s="8"/>
      <c r="B36" s="82" t="s">
        <v>41</v>
      </c>
      <c r="C36" s="83">
        <f>SUM(C37:C38)</f>
        <v>44</v>
      </c>
      <c r="D36" s="83">
        <f t="shared" ref="D36" si="22">D37</f>
        <v>0</v>
      </c>
      <c r="E36" s="83">
        <f t="shared" ref="E36:P36" si="23">SUM(E37:E38)</f>
        <v>44</v>
      </c>
      <c r="F36" s="83">
        <f t="shared" si="23"/>
        <v>44</v>
      </c>
      <c r="G36" s="83">
        <f t="shared" si="23"/>
        <v>0</v>
      </c>
      <c r="H36" s="83">
        <f t="shared" si="23"/>
        <v>44</v>
      </c>
      <c r="I36" s="83">
        <f t="shared" si="23"/>
        <v>6</v>
      </c>
      <c r="J36" s="83">
        <f t="shared" si="23"/>
        <v>26</v>
      </c>
      <c r="K36" s="83">
        <f t="shared" si="23"/>
        <v>12</v>
      </c>
      <c r="L36" s="83">
        <f t="shared" si="23"/>
        <v>0</v>
      </c>
      <c r="M36" s="83">
        <f t="shared" si="23"/>
        <v>0</v>
      </c>
      <c r="N36" s="83">
        <f t="shared" si="23"/>
        <v>0</v>
      </c>
      <c r="O36" s="83">
        <f t="shared" si="23"/>
        <v>0</v>
      </c>
      <c r="P36" s="83">
        <f t="shared" si="23"/>
        <v>0</v>
      </c>
      <c r="Q36" s="84">
        <f t="shared" ref="Q36" si="24">(H36/E36)*100</f>
        <v>100</v>
      </c>
      <c r="R36" s="85">
        <f t="shared" ref="R36" si="25">((I36+J36)/F36)*100</f>
        <v>72.727272727272734</v>
      </c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</row>
    <row r="37" spans="1:37" s="9" customFormat="1" ht="15.75" customHeight="1" x14ac:dyDescent="0.25">
      <c r="A37" s="8"/>
      <c r="B37" s="86" t="s">
        <v>13</v>
      </c>
      <c r="C37" s="87">
        <v>26</v>
      </c>
      <c r="D37" s="87">
        <v>0</v>
      </c>
      <c r="E37" s="87">
        <v>26</v>
      </c>
      <c r="F37" s="87">
        <v>26</v>
      </c>
      <c r="G37" s="88">
        <v>0</v>
      </c>
      <c r="H37" s="87">
        <v>26</v>
      </c>
      <c r="I37" s="87">
        <v>2</v>
      </c>
      <c r="J37" s="87">
        <v>13</v>
      </c>
      <c r="K37" s="87">
        <v>11</v>
      </c>
      <c r="L37" s="87">
        <v>0</v>
      </c>
      <c r="M37" s="88">
        <v>0</v>
      </c>
      <c r="N37" s="88">
        <v>0</v>
      </c>
      <c r="O37" s="88">
        <v>0</v>
      </c>
      <c r="P37" s="88">
        <v>0</v>
      </c>
      <c r="Q37" s="89">
        <f>(H37/E37)*100</f>
        <v>100</v>
      </c>
      <c r="R37" s="89">
        <f>((I37+J37)/F37)*100</f>
        <v>57.692307692307686</v>
      </c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</row>
    <row r="38" spans="1:37" s="9" customFormat="1" ht="15.75" customHeight="1" x14ac:dyDescent="0.25">
      <c r="A38" s="8"/>
      <c r="B38" s="86" t="s">
        <v>14</v>
      </c>
      <c r="C38" s="87">
        <v>18</v>
      </c>
      <c r="D38" s="87">
        <v>0</v>
      </c>
      <c r="E38" s="87">
        <v>18</v>
      </c>
      <c r="F38" s="87">
        <v>18</v>
      </c>
      <c r="G38" s="88">
        <v>0</v>
      </c>
      <c r="H38" s="87">
        <v>18</v>
      </c>
      <c r="I38" s="87">
        <v>4</v>
      </c>
      <c r="J38" s="87">
        <v>13</v>
      </c>
      <c r="K38" s="87">
        <v>1</v>
      </c>
      <c r="L38" s="87">
        <v>0</v>
      </c>
      <c r="M38" s="88">
        <v>0</v>
      </c>
      <c r="N38" s="88">
        <v>0</v>
      </c>
      <c r="O38" s="88">
        <v>0</v>
      </c>
      <c r="P38" s="88">
        <v>0</v>
      </c>
      <c r="Q38" s="89">
        <f>(H38/E38)*100</f>
        <v>100</v>
      </c>
      <c r="R38" s="89">
        <f>((I38+J38)/F38)*100</f>
        <v>94.444444444444443</v>
      </c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</row>
    <row r="39" spans="1:37" s="39" customFormat="1" ht="33.75" customHeight="1" x14ac:dyDescent="0.25">
      <c r="A39" s="31"/>
      <c r="B39" s="38" t="s">
        <v>35</v>
      </c>
      <c r="C39" s="62">
        <v>22</v>
      </c>
      <c r="D39" s="62">
        <f t="shared" ref="D39:P39" si="26">SUM(D40:D40)</f>
        <v>0</v>
      </c>
      <c r="E39" s="62">
        <v>22</v>
      </c>
      <c r="F39" s="62">
        <v>22</v>
      </c>
      <c r="G39" s="62">
        <v>0</v>
      </c>
      <c r="H39" s="62">
        <v>22</v>
      </c>
      <c r="I39" s="62">
        <f t="shared" si="26"/>
        <v>0</v>
      </c>
      <c r="J39" s="62">
        <f t="shared" si="26"/>
        <v>13</v>
      </c>
      <c r="K39" s="62">
        <f t="shared" si="26"/>
        <v>9</v>
      </c>
      <c r="L39" s="62">
        <f t="shared" si="26"/>
        <v>0</v>
      </c>
      <c r="M39" s="62">
        <v>0</v>
      </c>
      <c r="N39" s="62">
        <v>0</v>
      </c>
      <c r="O39" s="62">
        <f t="shared" si="26"/>
        <v>0</v>
      </c>
      <c r="P39" s="62">
        <f t="shared" si="26"/>
        <v>0</v>
      </c>
      <c r="Q39" s="63">
        <f>(H39/E39)*100</f>
        <v>100</v>
      </c>
      <c r="R39" s="63">
        <f>((I39+J39)/F39)*100</f>
        <v>59.090909090909093</v>
      </c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  <c r="AF39" s="31"/>
      <c r="AG39" s="31"/>
      <c r="AH39" s="31"/>
      <c r="AI39" s="31"/>
      <c r="AJ39" s="31"/>
      <c r="AK39" s="31"/>
    </row>
    <row r="40" spans="1:37" s="11" customFormat="1" ht="15.75" customHeight="1" x14ac:dyDescent="0.25">
      <c r="A40" s="8"/>
      <c r="B40" s="24" t="s">
        <v>16</v>
      </c>
      <c r="C40" s="64">
        <v>22</v>
      </c>
      <c r="D40" s="65">
        <v>0</v>
      </c>
      <c r="E40" s="64">
        <v>22</v>
      </c>
      <c r="F40" s="64">
        <v>22</v>
      </c>
      <c r="G40" s="65">
        <v>0</v>
      </c>
      <c r="H40" s="64">
        <v>22</v>
      </c>
      <c r="I40" s="64">
        <v>0</v>
      </c>
      <c r="J40" s="64">
        <v>13</v>
      </c>
      <c r="K40" s="65">
        <v>9</v>
      </c>
      <c r="L40" s="65">
        <v>0</v>
      </c>
      <c r="M40" s="65">
        <v>0</v>
      </c>
      <c r="N40" s="65">
        <v>0</v>
      </c>
      <c r="O40" s="65">
        <v>0</v>
      </c>
      <c r="P40" s="65">
        <v>0</v>
      </c>
      <c r="Q40" s="67">
        <f t="shared" si="2"/>
        <v>100</v>
      </c>
      <c r="R40" s="67">
        <f t="shared" si="3"/>
        <v>59.090909090909093</v>
      </c>
      <c r="S40" s="81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</row>
    <row r="41" spans="1:37" s="11" customFormat="1" ht="31.5" customHeight="1" x14ac:dyDescent="0.25">
      <c r="A41" s="8"/>
      <c r="B41" s="38" t="s">
        <v>47</v>
      </c>
      <c r="C41" s="62">
        <f>C42</f>
        <v>34</v>
      </c>
      <c r="D41" s="62">
        <f t="shared" ref="D41:P41" si="27">D42</f>
        <v>0</v>
      </c>
      <c r="E41" s="62">
        <f t="shared" si="27"/>
        <v>34</v>
      </c>
      <c r="F41" s="62">
        <f t="shared" si="27"/>
        <v>34</v>
      </c>
      <c r="G41" s="62">
        <f>G42</f>
        <v>1</v>
      </c>
      <c r="H41" s="62">
        <f>H42</f>
        <v>33</v>
      </c>
      <c r="I41" s="62">
        <f>I42</f>
        <v>2</v>
      </c>
      <c r="J41" s="62">
        <f>J42</f>
        <v>17</v>
      </c>
      <c r="K41" s="62">
        <f>K42</f>
        <v>12</v>
      </c>
      <c r="L41" s="62">
        <f t="shared" si="27"/>
        <v>2</v>
      </c>
      <c r="M41" s="62">
        <f t="shared" si="27"/>
        <v>1</v>
      </c>
      <c r="N41" s="62">
        <f t="shared" si="27"/>
        <v>0</v>
      </c>
      <c r="O41" s="62">
        <f t="shared" si="27"/>
        <v>0</v>
      </c>
      <c r="P41" s="62">
        <f t="shared" si="27"/>
        <v>1</v>
      </c>
      <c r="Q41" s="63">
        <f>(H41/E41)*100</f>
        <v>97.058823529411768</v>
      </c>
      <c r="R41" s="63">
        <f>((I41+J41)/F41)*100</f>
        <v>55.882352941176471</v>
      </c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</row>
    <row r="42" spans="1:37" s="11" customFormat="1" ht="15" customHeight="1" x14ac:dyDescent="0.25">
      <c r="A42" s="8"/>
      <c r="B42" s="24" t="s">
        <v>13</v>
      </c>
      <c r="C42" s="64">
        <v>34</v>
      </c>
      <c r="D42" s="64">
        <v>0</v>
      </c>
      <c r="E42" s="64">
        <v>34</v>
      </c>
      <c r="F42" s="64">
        <v>34</v>
      </c>
      <c r="G42" s="64">
        <v>1</v>
      </c>
      <c r="H42" s="64">
        <v>33</v>
      </c>
      <c r="I42" s="64">
        <v>2</v>
      </c>
      <c r="J42" s="64">
        <v>17</v>
      </c>
      <c r="K42" s="64">
        <v>12</v>
      </c>
      <c r="L42" s="64">
        <v>2</v>
      </c>
      <c r="M42" s="64">
        <v>1</v>
      </c>
      <c r="N42" s="64">
        <v>0</v>
      </c>
      <c r="O42" s="64">
        <v>0</v>
      </c>
      <c r="P42" s="64">
        <v>1</v>
      </c>
      <c r="Q42" s="66">
        <f>(H42/E42)*100</f>
        <v>97.058823529411768</v>
      </c>
      <c r="R42" s="66">
        <f>((I42+J42)/F42)*100</f>
        <v>55.882352941176471</v>
      </c>
      <c r="S42" s="81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</row>
    <row r="43" spans="1:37" s="41" customFormat="1" ht="18" customHeight="1" x14ac:dyDescent="0.25">
      <c r="A43" s="31"/>
      <c r="B43" s="40" t="s">
        <v>36</v>
      </c>
      <c r="C43" s="80">
        <f>SUM(C44:C47)</f>
        <v>253</v>
      </c>
      <c r="D43" s="80">
        <f t="shared" ref="D43:P43" si="28">SUM(D44:D47)</f>
        <v>0</v>
      </c>
      <c r="E43" s="80">
        <f t="shared" si="28"/>
        <v>253</v>
      </c>
      <c r="F43" s="80">
        <f t="shared" si="28"/>
        <v>253</v>
      </c>
      <c r="G43" s="80">
        <f t="shared" si="28"/>
        <v>1</v>
      </c>
      <c r="H43" s="80">
        <f t="shared" si="28"/>
        <v>252</v>
      </c>
      <c r="I43" s="80">
        <f t="shared" si="28"/>
        <v>18</v>
      </c>
      <c r="J43" s="80">
        <f t="shared" si="28"/>
        <v>63</v>
      </c>
      <c r="K43" s="80">
        <f t="shared" si="28"/>
        <v>155</v>
      </c>
      <c r="L43" s="80">
        <f t="shared" si="28"/>
        <v>6</v>
      </c>
      <c r="M43" s="80">
        <f t="shared" si="28"/>
        <v>1</v>
      </c>
      <c r="N43" s="80">
        <f t="shared" si="28"/>
        <v>0</v>
      </c>
      <c r="O43" s="80">
        <f t="shared" si="28"/>
        <v>0</v>
      </c>
      <c r="P43" s="80">
        <f t="shared" si="28"/>
        <v>1</v>
      </c>
      <c r="Q43" s="69">
        <f t="shared" si="2"/>
        <v>99.604743083003953</v>
      </c>
      <c r="R43" s="69">
        <f t="shared" si="3"/>
        <v>32.015810276679844</v>
      </c>
      <c r="S43" s="31"/>
      <c r="T43" s="31"/>
      <c r="U43" s="31"/>
      <c r="V43" s="31"/>
      <c r="W43" s="31"/>
      <c r="X43" s="31"/>
      <c r="Y43" s="31"/>
      <c r="Z43" s="31"/>
      <c r="AA43" s="31"/>
      <c r="AB43" s="31"/>
      <c r="AC43" s="31"/>
      <c r="AD43" s="31"/>
      <c r="AE43" s="31"/>
      <c r="AF43" s="31"/>
      <c r="AG43" s="31"/>
      <c r="AH43" s="31"/>
      <c r="AI43" s="31"/>
      <c r="AJ43" s="31"/>
      <c r="AK43" s="31"/>
    </row>
    <row r="44" spans="1:37" s="12" customFormat="1" ht="15.75" customHeight="1" x14ac:dyDescent="0.25">
      <c r="A44" s="8"/>
      <c r="B44" s="25" t="s">
        <v>13</v>
      </c>
      <c r="C44" s="70">
        <v>66</v>
      </c>
      <c r="D44" s="71">
        <v>0</v>
      </c>
      <c r="E44" s="70">
        <v>66</v>
      </c>
      <c r="F44" s="70">
        <v>66</v>
      </c>
      <c r="G44" s="71">
        <v>0</v>
      </c>
      <c r="H44" s="70">
        <v>66</v>
      </c>
      <c r="I44" s="70">
        <v>4</v>
      </c>
      <c r="J44" s="70">
        <v>32</v>
      </c>
      <c r="K44" s="70">
        <v>30</v>
      </c>
      <c r="L44" s="71">
        <v>0</v>
      </c>
      <c r="M44" s="71">
        <v>0</v>
      </c>
      <c r="N44" s="71">
        <v>0</v>
      </c>
      <c r="O44" s="71">
        <v>0</v>
      </c>
      <c r="P44" s="71">
        <v>0</v>
      </c>
      <c r="Q44" s="73">
        <f t="shared" si="2"/>
        <v>100</v>
      </c>
      <c r="R44" s="73">
        <f t="shared" si="3"/>
        <v>54.54545454545454</v>
      </c>
      <c r="S44" s="81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</row>
    <row r="45" spans="1:37" s="12" customFormat="1" ht="15.75" customHeight="1" x14ac:dyDescent="0.25">
      <c r="A45" s="8"/>
      <c r="B45" s="25" t="s">
        <v>14</v>
      </c>
      <c r="C45" s="70">
        <v>58</v>
      </c>
      <c r="D45" s="71">
        <v>0</v>
      </c>
      <c r="E45" s="70">
        <v>58</v>
      </c>
      <c r="F45" s="70">
        <v>58</v>
      </c>
      <c r="G45" s="71">
        <v>0</v>
      </c>
      <c r="H45" s="70">
        <v>58</v>
      </c>
      <c r="I45" s="70">
        <v>6</v>
      </c>
      <c r="J45" s="70">
        <v>8</v>
      </c>
      <c r="K45" s="70">
        <v>43</v>
      </c>
      <c r="L45" s="70">
        <v>1</v>
      </c>
      <c r="M45" s="71">
        <v>0</v>
      </c>
      <c r="N45" s="71">
        <v>0</v>
      </c>
      <c r="O45" s="71">
        <v>0</v>
      </c>
      <c r="P45" s="71">
        <v>0</v>
      </c>
      <c r="Q45" s="73">
        <f t="shared" si="2"/>
        <v>100</v>
      </c>
      <c r="R45" s="73">
        <f t="shared" si="3"/>
        <v>24.137931034482758</v>
      </c>
      <c r="S45" s="81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</row>
    <row r="46" spans="1:37" s="12" customFormat="1" ht="15.75" customHeight="1" x14ac:dyDescent="0.25">
      <c r="A46" s="8"/>
      <c r="B46" s="25" t="s">
        <v>15</v>
      </c>
      <c r="C46" s="70">
        <v>73</v>
      </c>
      <c r="D46" s="71">
        <v>0</v>
      </c>
      <c r="E46" s="70">
        <v>73</v>
      </c>
      <c r="F46" s="70">
        <v>73</v>
      </c>
      <c r="G46" s="71">
        <v>1</v>
      </c>
      <c r="H46" s="70">
        <v>72</v>
      </c>
      <c r="I46" s="70">
        <v>4</v>
      </c>
      <c r="J46" s="70">
        <v>13</v>
      </c>
      <c r="K46" s="70">
        <v>50</v>
      </c>
      <c r="L46" s="70">
        <v>5</v>
      </c>
      <c r="M46" s="71">
        <v>1</v>
      </c>
      <c r="N46" s="71">
        <v>0</v>
      </c>
      <c r="O46" s="71">
        <v>0</v>
      </c>
      <c r="P46" s="71">
        <v>1</v>
      </c>
      <c r="Q46" s="73">
        <f t="shared" si="2"/>
        <v>98.630136986301366</v>
      </c>
      <c r="R46" s="73">
        <f t="shared" si="3"/>
        <v>23.287671232876711</v>
      </c>
      <c r="S46" s="81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</row>
    <row r="47" spans="1:37" s="12" customFormat="1" ht="15.75" customHeight="1" x14ac:dyDescent="0.25">
      <c r="A47" s="8"/>
      <c r="B47" s="25" t="s">
        <v>16</v>
      </c>
      <c r="C47" s="70">
        <v>56</v>
      </c>
      <c r="D47" s="71">
        <v>0</v>
      </c>
      <c r="E47" s="70">
        <v>56</v>
      </c>
      <c r="F47" s="70">
        <v>56</v>
      </c>
      <c r="G47" s="71">
        <v>0</v>
      </c>
      <c r="H47" s="70">
        <v>56</v>
      </c>
      <c r="I47" s="70">
        <v>4</v>
      </c>
      <c r="J47" s="70">
        <v>10</v>
      </c>
      <c r="K47" s="70">
        <v>32</v>
      </c>
      <c r="L47" s="70">
        <v>0</v>
      </c>
      <c r="M47" s="71">
        <v>0</v>
      </c>
      <c r="N47" s="71">
        <v>0</v>
      </c>
      <c r="O47" s="71">
        <v>0</v>
      </c>
      <c r="P47" s="71">
        <v>0</v>
      </c>
      <c r="Q47" s="73">
        <f t="shared" si="2"/>
        <v>100</v>
      </c>
      <c r="R47" s="73">
        <f t="shared" si="3"/>
        <v>25</v>
      </c>
      <c r="S47" s="81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</row>
    <row r="48" spans="1:37" s="41" customFormat="1" ht="17.25" customHeight="1" x14ac:dyDescent="0.25">
      <c r="A48" s="31"/>
      <c r="B48" s="40" t="s">
        <v>37</v>
      </c>
      <c r="C48" s="68">
        <f t="shared" ref="C48:P48" si="29">SUM(C49:C50)</f>
        <v>11</v>
      </c>
      <c r="D48" s="68">
        <f t="shared" si="29"/>
        <v>0</v>
      </c>
      <c r="E48" s="68">
        <f t="shared" si="29"/>
        <v>11</v>
      </c>
      <c r="F48" s="68">
        <f t="shared" si="29"/>
        <v>11</v>
      </c>
      <c r="G48" s="68">
        <f t="shared" si="29"/>
        <v>0</v>
      </c>
      <c r="H48" s="68">
        <f t="shared" si="29"/>
        <v>11</v>
      </c>
      <c r="I48" s="68">
        <f t="shared" si="29"/>
        <v>0</v>
      </c>
      <c r="J48" s="68">
        <f t="shared" si="29"/>
        <v>1</v>
      </c>
      <c r="K48" s="68">
        <f t="shared" si="29"/>
        <v>8</v>
      </c>
      <c r="L48" s="68">
        <f t="shared" si="29"/>
        <v>1</v>
      </c>
      <c r="M48" s="68">
        <f t="shared" si="29"/>
        <v>0</v>
      </c>
      <c r="N48" s="68">
        <f t="shared" si="29"/>
        <v>0</v>
      </c>
      <c r="O48" s="68">
        <f t="shared" si="29"/>
        <v>0</v>
      </c>
      <c r="P48" s="68">
        <f t="shared" si="29"/>
        <v>0</v>
      </c>
      <c r="Q48" s="69">
        <f t="shared" si="2"/>
        <v>100</v>
      </c>
      <c r="R48" s="69">
        <f t="shared" si="3"/>
        <v>9.0909090909090917</v>
      </c>
      <c r="S48" s="31"/>
      <c r="T48" s="31"/>
      <c r="U48" s="31"/>
      <c r="V48" s="31"/>
      <c r="W48" s="31"/>
      <c r="X48" s="31"/>
      <c r="Y48" s="31"/>
      <c r="Z48" s="31"/>
      <c r="AA48" s="31"/>
      <c r="AB48" s="31"/>
      <c r="AC48" s="31"/>
      <c r="AD48" s="31"/>
      <c r="AE48" s="31"/>
      <c r="AF48" s="31"/>
      <c r="AG48" s="31"/>
      <c r="AH48" s="31"/>
      <c r="AI48" s="31"/>
      <c r="AJ48" s="31"/>
      <c r="AK48" s="31"/>
    </row>
    <row r="49" spans="1:37" s="12" customFormat="1" ht="18" customHeight="1" x14ac:dyDescent="0.25">
      <c r="A49" s="8"/>
      <c r="B49" s="25" t="s">
        <v>14</v>
      </c>
      <c r="C49" s="74">
        <v>5</v>
      </c>
      <c r="D49" s="72">
        <v>0</v>
      </c>
      <c r="E49" s="74">
        <v>5</v>
      </c>
      <c r="F49" s="74">
        <v>5</v>
      </c>
      <c r="G49" s="72">
        <v>0</v>
      </c>
      <c r="H49" s="74">
        <v>5</v>
      </c>
      <c r="I49" s="74">
        <v>0</v>
      </c>
      <c r="J49" s="74">
        <v>1</v>
      </c>
      <c r="K49" s="74">
        <v>2</v>
      </c>
      <c r="L49" s="74">
        <v>1</v>
      </c>
      <c r="M49" s="70">
        <v>0</v>
      </c>
      <c r="N49" s="70">
        <v>0</v>
      </c>
      <c r="O49" s="71">
        <v>0</v>
      </c>
      <c r="P49" s="71">
        <v>0</v>
      </c>
      <c r="Q49" s="73">
        <f t="shared" si="2"/>
        <v>100</v>
      </c>
      <c r="R49" s="73">
        <f t="shared" si="3"/>
        <v>20</v>
      </c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</row>
    <row r="50" spans="1:37" s="12" customFormat="1" ht="18" customHeight="1" x14ac:dyDescent="0.25">
      <c r="A50" s="8"/>
      <c r="B50" s="93" t="s">
        <v>15</v>
      </c>
      <c r="C50" s="92">
        <v>6</v>
      </c>
      <c r="D50" s="96">
        <v>0</v>
      </c>
      <c r="E50" s="92">
        <v>6</v>
      </c>
      <c r="F50" s="92">
        <v>6</v>
      </c>
      <c r="G50" s="94">
        <v>0</v>
      </c>
      <c r="H50" s="92">
        <v>6</v>
      </c>
      <c r="I50" s="92">
        <v>0</v>
      </c>
      <c r="J50" s="94">
        <v>0</v>
      </c>
      <c r="K50" s="95">
        <v>6</v>
      </c>
      <c r="L50" s="95">
        <v>0</v>
      </c>
      <c r="M50" s="98">
        <v>0</v>
      </c>
      <c r="N50" s="96">
        <v>0</v>
      </c>
      <c r="O50" s="96">
        <v>0</v>
      </c>
      <c r="P50" s="96">
        <v>0</v>
      </c>
      <c r="Q50" s="97">
        <f t="shared" si="2"/>
        <v>100</v>
      </c>
      <c r="R50" s="97">
        <f t="shared" si="3"/>
        <v>0</v>
      </c>
      <c r="S50" s="81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</row>
    <row r="51" spans="1:37" s="34" customFormat="1" ht="21.75" customHeight="1" x14ac:dyDescent="0.25">
      <c r="B51" s="28" t="s">
        <v>49</v>
      </c>
      <c r="C51" s="46">
        <f>SUM(C52:C56)</f>
        <v>568</v>
      </c>
      <c r="D51" s="46">
        <f t="shared" ref="D51:P51" si="30">SUM(D52:D56)</f>
        <v>1</v>
      </c>
      <c r="E51" s="46">
        <f t="shared" si="30"/>
        <v>567</v>
      </c>
      <c r="F51" s="46">
        <f t="shared" si="30"/>
        <v>567</v>
      </c>
      <c r="G51" s="46">
        <f t="shared" si="30"/>
        <v>2</v>
      </c>
      <c r="H51" s="46">
        <f t="shared" si="30"/>
        <v>565</v>
      </c>
      <c r="I51" s="46">
        <f t="shared" si="30"/>
        <v>30</v>
      </c>
      <c r="J51" s="46">
        <f t="shared" si="30"/>
        <v>173</v>
      </c>
      <c r="K51" s="46">
        <f t="shared" si="30"/>
        <v>339</v>
      </c>
      <c r="L51" s="46">
        <f t="shared" si="30"/>
        <v>12</v>
      </c>
      <c r="M51" s="46">
        <f t="shared" si="30"/>
        <v>2</v>
      </c>
      <c r="N51" s="46">
        <f t="shared" si="30"/>
        <v>0</v>
      </c>
      <c r="O51" s="46">
        <f t="shared" si="30"/>
        <v>0</v>
      </c>
      <c r="P51" s="46">
        <f t="shared" si="30"/>
        <v>2</v>
      </c>
      <c r="Q51" s="47">
        <f t="shared" ref="Q51:Q56" si="31">(H51/E51)*100</f>
        <v>99.647266313932974</v>
      </c>
      <c r="R51" s="47">
        <f t="shared" ref="R51:R56" si="32">((I51+J51)/F51)*100</f>
        <v>35.802469135802468</v>
      </c>
    </row>
    <row r="52" spans="1:37" s="16" customFormat="1" ht="21.75" customHeight="1" x14ac:dyDescent="0.25">
      <c r="A52" s="19"/>
      <c r="B52" s="42" t="s">
        <v>25</v>
      </c>
      <c r="C52" s="75">
        <f>C24+C27+C30+C32+C34</f>
        <v>119</v>
      </c>
      <c r="D52" s="75">
        <f t="shared" ref="D52:P52" si="33">D24+D27+D30+D32+D34</f>
        <v>1</v>
      </c>
      <c r="E52" s="75">
        <f t="shared" si="33"/>
        <v>118</v>
      </c>
      <c r="F52" s="75">
        <f t="shared" si="33"/>
        <v>118</v>
      </c>
      <c r="G52" s="75">
        <f t="shared" si="33"/>
        <v>0</v>
      </c>
      <c r="H52" s="75">
        <f t="shared" si="33"/>
        <v>118</v>
      </c>
      <c r="I52" s="75">
        <f t="shared" si="33"/>
        <v>3</v>
      </c>
      <c r="J52" s="75">
        <f t="shared" si="33"/>
        <v>28</v>
      </c>
      <c r="K52" s="75">
        <f t="shared" si="33"/>
        <v>86</v>
      </c>
      <c r="L52" s="75">
        <f t="shared" si="33"/>
        <v>1</v>
      </c>
      <c r="M52" s="75">
        <f t="shared" si="33"/>
        <v>0</v>
      </c>
      <c r="N52" s="75">
        <f t="shared" si="33"/>
        <v>0</v>
      </c>
      <c r="O52" s="75">
        <f t="shared" si="33"/>
        <v>0</v>
      </c>
      <c r="P52" s="75">
        <f t="shared" si="33"/>
        <v>0</v>
      </c>
      <c r="Q52" s="78">
        <f t="shared" si="31"/>
        <v>100</v>
      </c>
      <c r="R52" s="78">
        <f t="shared" si="32"/>
        <v>26.271186440677969</v>
      </c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</row>
    <row r="53" spans="1:37" s="16" customFormat="1" ht="17.25" customHeight="1" x14ac:dyDescent="0.25">
      <c r="A53" s="19"/>
      <c r="B53" s="90" t="s">
        <v>44</v>
      </c>
      <c r="C53" s="91">
        <f t="shared" ref="C53:P53" si="34">C36</f>
        <v>44</v>
      </c>
      <c r="D53" s="91">
        <f t="shared" si="34"/>
        <v>0</v>
      </c>
      <c r="E53" s="91">
        <f t="shared" si="34"/>
        <v>44</v>
      </c>
      <c r="F53" s="91">
        <f t="shared" si="34"/>
        <v>44</v>
      </c>
      <c r="G53" s="91">
        <f t="shared" si="34"/>
        <v>0</v>
      </c>
      <c r="H53" s="91">
        <f t="shared" si="34"/>
        <v>44</v>
      </c>
      <c r="I53" s="91">
        <f t="shared" si="34"/>
        <v>6</v>
      </c>
      <c r="J53" s="91">
        <f t="shared" si="34"/>
        <v>26</v>
      </c>
      <c r="K53" s="91">
        <f t="shared" si="34"/>
        <v>12</v>
      </c>
      <c r="L53" s="91">
        <f t="shared" si="34"/>
        <v>0</v>
      </c>
      <c r="M53" s="91">
        <f t="shared" si="34"/>
        <v>0</v>
      </c>
      <c r="N53" s="91">
        <f t="shared" si="34"/>
        <v>0</v>
      </c>
      <c r="O53" s="91">
        <f t="shared" si="34"/>
        <v>0</v>
      </c>
      <c r="P53" s="91">
        <f t="shared" si="34"/>
        <v>0</v>
      </c>
      <c r="Q53" s="85">
        <f>(H53/E53)*100</f>
        <v>100</v>
      </c>
      <c r="R53" s="85">
        <f>((I53+J53)/F53)*100</f>
        <v>72.727272727272734</v>
      </c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</row>
    <row r="54" spans="1:37" s="17" customFormat="1" ht="15.75" customHeight="1" x14ac:dyDescent="0.25">
      <c r="A54" s="19"/>
      <c r="B54" s="43" t="s">
        <v>26</v>
      </c>
      <c r="C54" s="76">
        <f t="shared" ref="C54:P54" si="35">C12+C17+C21+C15</f>
        <v>85</v>
      </c>
      <c r="D54" s="76">
        <f t="shared" si="35"/>
        <v>0</v>
      </c>
      <c r="E54" s="76">
        <f t="shared" si="35"/>
        <v>85</v>
      </c>
      <c r="F54" s="76">
        <f t="shared" si="35"/>
        <v>85</v>
      </c>
      <c r="G54" s="76">
        <f t="shared" si="35"/>
        <v>0</v>
      </c>
      <c r="H54" s="76">
        <f t="shared" si="35"/>
        <v>85</v>
      </c>
      <c r="I54" s="76">
        <f t="shared" si="35"/>
        <v>1</v>
      </c>
      <c r="J54" s="76">
        <f t="shared" si="35"/>
        <v>25</v>
      </c>
      <c r="K54" s="76">
        <f t="shared" si="35"/>
        <v>57</v>
      </c>
      <c r="L54" s="76">
        <f t="shared" si="35"/>
        <v>2</v>
      </c>
      <c r="M54" s="76">
        <f t="shared" si="35"/>
        <v>0</v>
      </c>
      <c r="N54" s="76">
        <f t="shared" si="35"/>
        <v>0</v>
      </c>
      <c r="O54" s="76">
        <f t="shared" si="35"/>
        <v>0</v>
      </c>
      <c r="P54" s="76">
        <f t="shared" si="35"/>
        <v>0</v>
      </c>
      <c r="Q54" s="77">
        <f t="shared" si="31"/>
        <v>100</v>
      </c>
      <c r="R54" s="77">
        <f t="shared" si="32"/>
        <v>30.588235294117649</v>
      </c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19"/>
    </row>
    <row r="55" spans="1:37" s="14" customFormat="1" ht="16.5" customHeight="1" x14ac:dyDescent="0.25">
      <c r="A55" s="18"/>
      <c r="B55" s="44" t="s">
        <v>27</v>
      </c>
      <c r="C55" s="62">
        <f t="shared" ref="C55:P55" si="36">C39+C41</f>
        <v>56</v>
      </c>
      <c r="D55" s="62">
        <f t="shared" si="36"/>
        <v>0</v>
      </c>
      <c r="E55" s="62">
        <f t="shared" si="36"/>
        <v>56</v>
      </c>
      <c r="F55" s="62">
        <f t="shared" si="36"/>
        <v>56</v>
      </c>
      <c r="G55" s="62">
        <f t="shared" si="36"/>
        <v>1</v>
      </c>
      <c r="H55" s="62">
        <f t="shared" si="36"/>
        <v>55</v>
      </c>
      <c r="I55" s="62">
        <f t="shared" si="36"/>
        <v>2</v>
      </c>
      <c r="J55" s="62">
        <f t="shared" si="36"/>
        <v>30</v>
      </c>
      <c r="K55" s="62">
        <f t="shared" si="36"/>
        <v>21</v>
      </c>
      <c r="L55" s="62">
        <f t="shared" si="36"/>
        <v>2</v>
      </c>
      <c r="M55" s="62">
        <f t="shared" si="36"/>
        <v>1</v>
      </c>
      <c r="N55" s="62">
        <f t="shared" si="36"/>
        <v>0</v>
      </c>
      <c r="O55" s="62">
        <f t="shared" si="36"/>
        <v>0</v>
      </c>
      <c r="P55" s="62">
        <f t="shared" si="36"/>
        <v>1</v>
      </c>
      <c r="Q55" s="63">
        <f t="shared" si="31"/>
        <v>98.214285714285708</v>
      </c>
      <c r="R55" s="63">
        <f t="shared" si="32"/>
        <v>57.142857142857139</v>
      </c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</row>
    <row r="56" spans="1:37" s="15" customFormat="1" ht="16.5" customHeight="1" x14ac:dyDescent="0.25">
      <c r="A56" s="18"/>
      <c r="B56" s="45" t="s">
        <v>28</v>
      </c>
      <c r="C56" s="68">
        <f>C43+C48</f>
        <v>264</v>
      </c>
      <c r="D56" s="68">
        <f t="shared" ref="D56:P56" si="37">D43+D48</f>
        <v>0</v>
      </c>
      <c r="E56" s="68">
        <f t="shared" si="37"/>
        <v>264</v>
      </c>
      <c r="F56" s="68">
        <f t="shared" si="37"/>
        <v>264</v>
      </c>
      <c r="G56" s="68">
        <f t="shared" si="37"/>
        <v>1</v>
      </c>
      <c r="H56" s="68">
        <f t="shared" si="37"/>
        <v>263</v>
      </c>
      <c r="I56" s="68">
        <f t="shared" si="37"/>
        <v>18</v>
      </c>
      <c r="J56" s="68">
        <f t="shared" si="37"/>
        <v>64</v>
      </c>
      <c r="K56" s="68">
        <f t="shared" si="37"/>
        <v>163</v>
      </c>
      <c r="L56" s="68">
        <f t="shared" si="37"/>
        <v>7</v>
      </c>
      <c r="M56" s="68">
        <f t="shared" si="37"/>
        <v>1</v>
      </c>
      <c r="N56" s="68">
        <f t="shared" si="37"/>
        <v>0</v>
      </c>
      <c r="O56" s="68">
        <f t="shared" si="37"/>
        <v>0</v>
      </c>
      <c r="P56" s="68">
        <f t="shared" si="37"/>
        <v>1</v>
      </c>
      <c r="Q56" s="69">
        <f t="shared" si="31"/>
        <v>99.621212121212125</v>
      </c>
      <c r="R56" s="69">
        <f t="shared" si="32"/>
        <v>31.060606060606062</v>
      </c>
      <c r="S56" s="18"/>
      <c r="T56" s="18"/>
      <c r="U56" s="18"/>
      <c r="V56" s="18"/>
      <c r="W56" s="18"/>
      <c r="X56" s="18"/>
      <c r="Y56" s="18"/>
      <c r="Z56" s="18"/>
      <c r="AA56" s="18"/>
      <c r="AB56" s="18"/>
      <c r="AC56" s="18"/>
      <c r="AD56" s="18"/>
      <c r="AE56" s="18"/>
      <c r="AF56" s="18"/>
      <c r="AG56" s="18"/>
      <c r="AH56" s="18"/>
      <c r="AI56" s="18"/>
      <c r="AJ56" s="18"/>
      <c r="AK56" s="18"/>
    </row>
    <row r="57" spans="1:37" s="8" customFormat="1" ht="15.75" x14ac:dyDescent="0.25">
      <c r="Q57" s="10"/>
      <c r="R57" s="10"/>
    </row>
    <row r="58" spans="1:37" ht="15.75" x14ac:dyDescent="0.25">
      <c r="Q58" s="6"/>
      <c r="R58" s="6"/>
    </row>
    <row r="59" spans="1:37" ht="15.75" x14ac:dyDescent="0.25">
      <c r="Q59" s="6"/>
      <c r="R59" s="6"/>
    </row>
    <row r="60" spans="1:37" ht="15.75" x14ac:dyDescent="0.25">
      <c r="Q60" s="6"/>
      <c r="R60" s="6"/>
    </row>
    <row r="61" spans="1:37" ht="15.75" x14ac:dyDescent="0.25">
      <c r="Q61" s="6"/>
      <c r="R61" s="6"/>
    </row>
    <row r="62" spans="1:37" ht="15.75" x14ac:dyDescent="0.25">
      <c r="Q62" s="6"/>
      <c r="R62" s="6"/>
    </row>
    <row r="63" spans="1:37" ht="15.75" x14ac:dyDescent="0.25">
      <c r="Q63" s="6"/>
      <c r="R63" s="6"/>
    </row>
    <row r="64" spans="1:37" ht="15.75" x14ac:dyDescent="0.25">
      <c r="Q64" s="6"/>
      <c r="R64" s="6"/>
    </row>
    <row r="65" spans="17:18" ht="15.75" x14ac:dyDescent="0.25">
      <c r="Q65" s="6"/>
      <c r="R65" s="6"/>
    </row>
    <row r="66" spans="17:18" ht="15.75" x14ac:dyDescent="0.25">
      <c r="Q66" s="7"/>
      <c r="R66" s="6"/>
    </row>
    <row r="67" spans="17:18" ht="15.75" x14ac:dyDescent="0.25">
      <c r="Q67" s="7"/>
      <c r="R67" s="6"/>
    </row>
    <row r="68" spans="17:18" ht="15.75" x14ac:dyDescent="0.25">
      <c r="Q68" s="7"/>
      <c r="R68" s="6"/>
    </row>
    <row r="69" spans="17:18" ht="15.75" x14ac:dyDescent="0.25">
      <c r="Q69" s="7"/>
      <c r="R69" s="6"/>
    </row>
    <row r="70" spans="17:18" ht="15.75" x14ac:dyDescent="0.25">
      <c r="Q70" s="7"/>
      <c r="R70" s="6"/>
    </row>
    <row r="71" spans="17:18" ht="15.75" x14ac:dyDescent="0.25">
      <c r="Q71" s="7"/>
      <c r="R71" s="6"/>
    </row>
    <row r="72" spans="17:18" ht="15.75" x14ac:dyDescent="0.25">
      <c r="Q72" s="7"/>
      <c r="R72" s="6"/>
    </row>
    <row r="73" spans="17:18" ht="15.75" x14ac:dyDescent="0.25">
      <c r="Q73" s="7"/>
      <c r="R73" s="6"/>
    </row>
    <row r="74" spans="17:18" ht="15.75" x14ac:dyDescent="0.25">
      <c r="Q74" s="7"/>
      <c r="R74" s="6"/>
    </row>
    <row r="75" spans="17:18" ht="15.75" x14ac:dyDescent="0.25">
      <c r="Q75" s="7"/>
      <c r="R75" s="6"/>
    </row>
    <row r="76" spans="17:18" ht="15.75" x14ac:dyDescent="0.25">
      <c r="Q76" s="7"/>
      <c r="R76" s="6"/>
    </row>
    <row r="77" spans="17:18" ht="15.75" x14ac:dyDescent="0.25">
      <c r="Q77" s="7"/>
      <c r="R77" s="6"/>
    </row>
    <row r="78" spans="17:18" ht="15.75" x14ac:dyDescent="0.25">
      <c r="Q78" s="7"/>
      <c r="R78" s="6"/>
    </row>
    <row r="79" spans="17:18" ht="15.75" x14ac:dyDescent="0.25">
      <c r="Q79" s="7"/>
      <c r="R79" s="6"/>
    </row>
    <row r="80" spans="17:18" ht="15.75" x14ac:dyDescent="0.25">
      <c r="Q80" s="7"/>
      <c r="R80" s="6"/>
    </row>
    <row r="81" spans="17:18" ht="15.75" x14ac:dyDescent="0.25">
      <c r="Q81" s="7"/>
      <c r="R81" s="6"/>
    </row>
    <row r="82" spans="17:18" ht="15.75" x14ac:dyDescent="0.25">
      <c r="Q82" s="7"/>
      <c r="R82" s="6"/>
    </row>
    <row r="83" spans="17:18" ht="15.75" x14ac:dyDescent="0.25">
      <c r="Q83" s="7"/>
      <c r="R83" s="6"/>
    </row>
    <row r="84" spans="17:18" ht="15.75" x14ac:dyDescent="0.25">
      <c r="Q84" s="7"/>
      <c r="R84" s="6"/>
    </row>
    <row r="85" spans="17:18" ht="15.75" x14ac:dyDescent="0.25">
      <c r="Q85" s="7"/>
      <c r="R85" s="6"/>
    </row>
    <row r="86" spans="17:18" ht="15.75" x14ac:dyDescent="0.25">
      <c r="Q86" s="7"/>
      <c r="R86" s="6"/>
    </row>
    <row r="87" spans="17:18" ht="15.75" x14ac:dyDescent="0.25">
      <c r="Q87" s="7"/>
      <c r="R87" s="6"/>
    </row>
    <row r="88" spans="17:18" ht="15.75" x14ac:dyDescent="0.25">
      <c r="Q88" s="7"/>
      <c r="R88" s="6"/>
    </row>
    <row r="89" spans="17:18" ht="15.75" x14ac:dyDescent="0.25">
      <c r="Q89" s="7"/>
      <c r="R89" s="6"/>
    </row>
    <row r="90" spans="17:18" ht="15.75" x14ac:dyDescent="0.25">
      <c r="Q90" s="7"/>
      <c r="R90" s="6"/>
    </row>
    <row r="91" spans="17:18" ht="15.75" x14ac:dyDescent="0.25">
      <c r="Q91" s="7"/>
      <c r="R91" s="6"/>
    </row>
    <row r="92" spans="17:18" x14ac:dyDescent="0.25">
      <c r="Q92" s="7"/>
      <c r="R92" s="7"/>
    </row>
    <row r="93" spans="17:18" x14ac:dyDescent="0.25">
      <c r="Q93" s="7"/>
      <c r="R93" s="7"/>
    </row>
    <row r="94" spans="17:18" x14ac:dyDescent="0.25">
      <c r="Q94" s="7"/>
      <c r="R94" s="7"/>
    </row>
    <row r="95" spans="17:18" x14ac:dyDescent="0.25">
      <c r="Q95" s="7"/>
      <c r="R95" s="7"/>
    </row>
    <row r="96" spans="17:18" x14ac:dyDescent="0.25">
      <c r="Q96" s="7"/>
      <c r="R96" s="7"/>
    </row>
    <row r="97" spans="17:18" x14ac:dyDescent="0.25">
      <c r="Q97" s="7"/>
      <c r="R97" s="7"/>
    </row>
    <row r="98" spans="17:18" x14ac:dyDescent="0.25">
      <c r="Q98" s="7"/>
      <c r="R98" s="7"/>
    </row>
    <row r="99" spans="17:18" x14ac:dyDescent="0.25">
      <c r="Q99" s="7"/>
      <c r="R99" s="7"/>
    </row>
    <row r="100" spans="17:18" x14ac:dyDescent="0.25">
      <c r="Q100" s="7"/>
      <c r="R100" s="7"/>
    </row>
    <row r="101" spans="17:18" x14ac:dyDescent="0.25">
      <c r="Q101" s="7"/>
      <c r="R101" s="7"/>
    </row>
    <row r="102" spans="17:18" x14ac:dyDescent="0.25">
      <c r="Q102" s="7"/>
      <c r="R102" s="7"/>
    </row>
    <row r="103" spans="17:18" x14ac:dyDescent="0.25">
      <c r="Q103" s="7"/>
      <c r="R103" s="7"/>
    </row>
    <row r="104" spans="17:18" x14ac:dyDescent="0.25">
      <c r="Q104" s="7"/>
      <c r="R104" s="7"/>
    </row>
    <row r="105" spans="17:18" x14ac:dyDescent="0.25">
      <c r="Q105" s="7"/>
      <c r="R105" s="7"/>
    </row>
    <row r="106" spans="17:18" x14ac:dyDescent="0.25">
      <c r="Q106" s="7"/>
      <c r="R106" s="7"/>
    </row>
    <row r="107" spans="17:18" x14ac:dyDescent="0.25">
      <c r="Q107" s="7"/>
      <c r="R107" s="7"/>
    </row>
    <row r="108" spans="17:18" x14ac:dyDescent="0.25">
      <c r="Q108" s="7"/>
      <c r="R108" s="7"/>
    </row>
    <row r="109" spans="17:18" x14ac:dyDescent="0.25">
      <c r="Q109" s="7"/>
      <c r="R109" s="7"/>
    </row>
    <row r="110" spans="17:18" x14ac:dyDescent="0.25">
      <c r="Q110" s="7"/>
      <c r="R110" s="7"/>
    </row>
    <row r="111" spans="17:18" x14ac:dyDescent="0.25">
      <c r="Q111" s="7"/>
      <c r="R111" s="7"/>
    </row>
    <row r="112" spans="17:18" x14ac:dyDescent="0.25">
      <c r="Q112" s="7"/>
      <c r="R112" s="7"/>
    </row>
    <row r="113" spans="17:18" x14ac:dyDescent="0.25">
      <c r="Q113" s="7"/>
      <c r="R113" s="7"/>
    </row>
    <row r="114" spans="17:18" x14ac:dyDescent="0.25">
      <c r="Q114" s="7"/>
      <c r="R114" s="7"/>
    </row>
    <row r="115" spans="17:18" x14ac:dyDescent="0.25">
      <c r="Q115" s="7"/>
      <c r="R115" s="7"/>
    </row>
    <row r="116" spans="17:18" x14ac:dyDescent="0.25">
      <c r="Q116" s="7"/>
      <c r="R116" s="7"/>
    </row>
    <row r="117" spans="17:18" x14ac:dyDescent="0.25">
      <c r="Q117" s="7"/>
      <c r="R117" s="7"/>
    </row>
    <row r="118" spans="17:18" x14ac:dyDescent="0.25">
      <c r="Q118" s="7"/>
      <c r="R118" s="7"/>
    </row>
    <row r="119" spans="17:18" x14ac:dyDescent="0.25">
      <c r="Q119" s="7"/>
      <c r="R119" s="7"/>
    </row>
    <row r="120" spans="17:18" x14ac:dyDescent="0.25">
      <c r="Q120" s="7"/>
      <c r="R120" s="7"/>
    </row>
    <row r="121" spans="17:18" x14ac:dyDescent="0.25">
      <c r="Q121" s="7"/>
      <c r="R121" s="7"/>
    </row>
    <row r="122" spans="17:18" x14ac:dyDescent="0.25">
      <c r="Q122" s="7"/>
      <c r="R122" s="7"/>
    </row>
    <row r="123" spans="17:18" x14ac:dyDescent="0.25">
      <c r="Q123" s="7"/>
      <c r="R123" s="7"/>
    </row>
    <row r="124" spans="17:18" x14ac:dyDescent="0.25">
      <c r="Q124" s="7"/>
      <c r="R124" s="7"/>
    </row>
    <row r="125" spans="17:18" x14ac:dyDescent="0.25">
      <c r="Q125" s="7"/>
      <c r="R125" s="7"/>
    </row>
    <row r="126" spans="17:18" x14ac:dyDescent="0.25">
      <c r="Q126" s="7"/>
      <c r="R126" s="7"/>
    </row>
    <row r="127" spans="17:18" x14ac:dyDescent="0.25">
      <c r="Q127" s="7"/>
      <c r="R127" s="7"/>
    </row>
    <row r="128" spans="17:18" x14ac:dyDescent="0.25">
      <c r="Q128" s="7"/>
      <c r="R128" s="7"/>
    </row>
    <row r="129" spans="17:18" x14ac:dyDescent="0.25">
      <c r="Q129" s="7"/>
      <c r="R129" s="7"/>
    </row>
    <row r="130" spans="17:18" x14ac:dyDescent="0.25">
      <c r="Q130" s="7"/>
      <c r="R130" s="7"/>
    </row>
    <row r="131" spans="17:18" x14ac:dyDescent="0.25">
      <c r="Q131" s="7"/>
      <c r="R131" s="7"/>
    </row>
    <row r="132" spans="17:18" x14ac:dyDescent="0.25">
      <c r="Q132" s="7"/>
      <c r="R132" s="7"/>
    </row>
    <row r="133" spans="17:18" x14ac:dyDescent="0.25">
      <c r="Q133" s="7"/>
      <c r="R133" s="7"/>
    </row>
    <row r="134" spans="17:18" x14ac:dyDescent="0.25">
      <c r="Q134" s="7"/>
      <c r="R134" s="7"/>
    </row>
    <row r="135" spans="17:18" x14ac:dyDescent="0.25">
      <c r="Q135" s="7"/>
      <c r="R135" s="7"/>
    </row>
    <row r="136" spans="17:18" x14ac:dyDescent="0.25">
      <c r="Q136" s="7"/>
      <c r="R136" s="7"/>
    </row>
    <row r="137" spans="17:18" x14ac:dyDescent="0.25">
      <c r="Q137" s="7"/>
      <c r="R137" s="7"/>
    </row>
    <row r="138" spans="17:18" x14ac:dyDescent="0.25">
      <c r="Q138" s="7"/>
      <c r="R138" s="7"/>
    </row>
    <row r="139" spans="17:18" x14ac:dyDescent="0.25">
      <c r="Q139" s="7"/>
      <c r="R139" s="7"/>
    </row>
    <row r="140" spans="17:18" x14ac:dyDescent="0.25">
      <c r="Q140" s="7"/>
      <c r="R140" s="7"/>
    </row>
    <row r="141" spans="17:18" x14ac:dyDescent="0.25">
      <c r="Q141" s="7"/>
      <c r="R141" s="7"/>
    </row>
    <row r="142" spans="17:18" x14ac:dyDescent="0.25">
      <c r="Q142" s="7"/>
      <c r="R142" s="7"/>
    </row>
    <row r="143" spans="17:18" x14ac:dyDescent="0.25">
      <c r="Q143" s="7"/>
      <c r="R143" s="7"/>
    </row>
    <row r="144" spans="17:18" x14ac:dyDescent="0.25">
      <c r="Q144" s="7"/>
      <c r="R144" s="7"/>
    </row>
    <row r="145" spans="17:18" x14ac:dyDescent="0.25">
      <c r="Q145" s="7"/>
      <c r="R145" s="7"/>
    </row>
    <row r="146" spans="17:18" x14ac:dyDescent="0.25">
      <c r="Q146" s="7"/>
      <c r="R146" s="7"/>
    </row>
    <row r="147" spans="17:18" x14ac:dyDescent="0.25">
      <c r="Q147" s="7"/>
      <c r="R147" s="7"/>
    </row>
    <row r="148" spans="17:18" x14ac:dyDescent="0.25">
      <c r="Q148" s="7"/>
      <c r="R148" s="7"/>
    </row>
    <row r="149" spans="17:18" x14ac:dyDescent="0.25">
      <c r="Q149" s="7"/>
      <c r="R149" s="7"/>
    </row>
    <row r="150" spans="17:18" x14ac:dyDescent="0.25">
      <c r="Q150" s="7"/>
      <c r="R150" s="7"/>
    </row>
    <row r="151" spans="17:18" x14ac:dyDescent="0.25">
      <c r="Q151" s="7"/>
      <c r="R151" s="7"/>
    </row>
    <row r="152" spans="17:18" x14ac:dyDescent="0.25">
      <c r="Q152" s="7"/>
      <c r="R152" s="7"/>
    </row>
    <row r="153" spans="17:18" x14ac:dyDescent="0.25">
      <c r="Q153" s="7"/>
      <c r="R153" s="7"/>
    </row>
    <row r="154" spans="17:18" x14ac:dyDescent="0.25">
      <c r="Q154" s="7"/>
      <c r="R154" s="7"/>
    </row>
    <row r="155" spans="17:18" x14ac:dyDescent="0.25">
      <c r="Q155" s="7"/>
      <c r="R155" s="7"/>
    </row>
    <row r="156" spans="17:18" x14ac:dyDescent="0.25">
      <c r="Q156" s="7"/>
      <c r="R156" s="7"/>
    </row>
    <row r="157" spans="17:18" x14ac:dyDescent="0.25">
      <c r="Q157" s="7"/>
      <c r="R157" s="7"/>
    </row>
    <row r="158" spans="17:18" x14ac:dyDescent="0.25">
      <c r="Q158" s="7"/>
      <c r="R158" s="7"/>
    </row>
    <row r="159" spans="17:18" x14ac:dyDescent="0.25">
      <c r="Q159" s="7"/>
      <c r="R159" s="7"/>
    </row>
    <row r="160" spans="17:18" x14ac:dyDescent="0.25">
      <c r="Q160" s="7"/>
      <c r="R160" s="7"/>
    </row>
    <row r="161" spans="17:18" x14ac:dyDescent="0.25">
      <c r="Q161" s="7"/>
      <c r="R161" s="7"/>
    </row>
  </sheetData>
  <mergeCells count="22">
    <mergeCell ref="R6:R9"/>
    <mergeCell ref="Q6:Q9"/>
    <mergeCell ref="C4:E4"/>
    <mergeCell ref="C5:E5"/>
    <mergeCell ref="K7:K8"/>
    <mergeCell ref="D6:D9"/>
    <mergeCell ref="L7:L8"/>
    <mergeCell ref="G6:G9"/>
    <mergeCell ref="B1:P1"/>
    <mergeCell ref="B2:P2"/>
    <mergeCell ref="B3:P3"/>
    <mergeCell ref="B6:B9"/>
    <mergeCell ref="C6:C9"/>
    <mergeCell ref="M6:P7"/>
    <mergeCell ref="G5:H5"/>
    <mergeCell ref="F6:F9"/>
    <mergeCell ref="E6:E9"/>
    <mergeCell ref="I7:I8"/>
    <mergeCell ref="H7:H8"/>
    <mergeCell ref="H6:L6"/>
    <mergeCell ref="J7:J8"/>
    <mergeCell ref="G4:H4"/>
  </mergeCells>
  <phoneticPr fontId="6" type="noConversion"/>
  <pageMargins left="0.23622047244094491" right="0.23622047244094491" top="0.74803149606299213" bottom="0.74803149606299213" header="0.31496062992125984" footer="0.31496062992125984"/>
  <pageSetup paperSize="8" scale="65" fitToWidth="0" orientation="portrait" r:id="rId1"/>
  <colBreaks count="1" manualBreakCount="1">
    <brk id="19" max="54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6" type="noConversion"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6" type="noConversion"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2019-03-18T08:01:24Z</cp:lastPrinted>
  <dcterms:created xsi:type="dcterms:W3CDTF">2006-09-28T05:33:49Z</dcterms:created>
  <dcterms:modified xsi:type="dcterms:W3CDTF">2024-11-27T12:40:43Z</dcterms:modified>
</cp:coreProperties>
</file>